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S:\Kane Firm , The\Coronavirus\Rising Above the Chaos\"/>
    </mc:Choice>
  </mc:AlternateContent>
  <xr:revisionPtr revIDLastSave="0" documentId="13_ncr:1_{72B012C1-97E4-4C32-A330-0EAF16FA549E}" xr6:coauthVersionLast="45" xr6:coauthVersionMax="45" xr10:uidLastSave="{00000000-0000-0000-0000-000000000000}"/>
  <bookViews>
    <workbookView xWindow="23880" yWindow="-120" windowWidth="19440" windowHeight="10440" xr2:uid="{AA3C64A9-D84C-4F01-AFAB-3703C5F55A0C}"/>
  </bookViews>
  <sheets>
    <sheet name="Payroll Costs" sheetId="1" r:id="rId1"/>
    <sheet name="Non-Payroll Costs" sheetId="2" r:id="rId2"/>
    <sheet name="EZ Forgiveness Calcluation" sheetId="3" r:id="rId3"/>
  </sheets>
  <definedNames>
    <definedName name="_xlnm.Print_Area" localSheetId="0">'Payroll Costs'!$A$1:$I$74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6" i="1" l="1"/>
  <c r="I54" i="1"/>
  <c r="I55" i="1"/>
  <c r="I56" i="1"/>
  <c r="I53" i="1"/>
  <c r="I44" i="1"/>
  <c r="H54" i="1"/>
  <c r="H55" i="1"/>
  <c r="H53" i="1"/>
  <c r="I45" i="1"/>
  <c r="I46" i="1"/>
  <c r="I47" i="1"/>
  <c r="H45" i="1"/>
  <c r="H46" i="1"/>
  <c r="H47" i="1"/>
  <c r="H44" i="1"/>
  <c r="B13" i="1" l="1"/>
  <c r="I61" i="1"/>
  <c r="H61" i="1"/>
  <c r="C25" i="1"/>
  <c r="D37" i="1"/>
  <c r="B9" i="1" l="1"/>
  <c r="B9" i="3" l="1"/>
  <c r="C9" i="3"/>
  <c r="B12" i="2"/>
  <c r="C12" i="2"/>
  <c r="H65" i="1" l="1"/>
  <c r="I65" i="1"/>
  <c r="C26" i="1"/>
  <c r="C27" i="1"/>
  <c r="C28" i="1"/>
  <c r="C29" i="1"/>
  <c r="C30" i="1"/>
  <c r="C31" i="1"/>
  <c r="C32" i="1"/>
  <c r="C33" i="1"/>
  <c r="C34" i="1"/>
  <c r="C35" i="1"/>
  <c r="C36" i="1"/>
  <c r="C37" i="1"/>
  <c r="C27" i="2" l="1"/>
  <c r="G38" i="1" l="1"/>
  <c r="H25" i="1"/>
  <c r="C13" i="1"/>
  <c r="C10" i="1"/>
  <c r="J46" i="2" l="1"/>
  <c r="J45" i="2"/>
  <c r="J47" i="2"/>
  <c r="J48" i="2"/>
  <c r="J49" i="2"/>
  <c r="J50" i="2"/>
  <c r="J44" i="2"/>
  <c r="C39" i="2"/>
  <c r="J36" i="2"/>
  <c r="J33" i="2"/>
  <c r="J34" i="2"/>
  <c r="J35" i="2"/>
  <c r="J37" i="2"/>
  <c r="J38" i="2"/>
  <c r="J21" i="2"/>
  <c r="J22" i="2"/>
  <c r="J23" i="2"/>
  <c r="J24" i="2"/>
  <c r="J25" i="2"/>
  <c r="J26" i="2"/>
  <c r="J32" i="2"/>
  <c r="G4" i="3"/>
  <c r="I3" i="2"/>
  <c r="A7" i="3"/>
  <c r="B7" i="3"/>
  <c r="D32" i="3" s="1"/>
  <c r="A10" i="2"/>
  <c r="B10" i="2"/>
  <c r="A10" i="3"/>
  <c r="B10" i="3"/>
  <c r="A11" i="3"/>
  <c r="B11" i="3"/>
  <c r="C11" i="3"/>
  <c r="A13" i="3"/>
  <c r="A14" i="3"/>
  <c r="B14" i="3"/>
  <c r="C14" i="3"/>
  <c r="B6" i="3"/>
  <c r="C6" i="3"/>
  <c r="B8" i="3"/>
  <c r="A6" i="3"/>
  <c r="A8" i="3"/>
  <c r="J20" i="2"/>
  <c r="C51" i="2"/>
  <c r="A14" i="2"/>
  <c r="A13" i="2"/>
  <c r="B13" i="2"/>
  <c r="B9" i="2"/>
  <c r="C9" i="2"/>
  <c r="B11" i="2"/>
  <c r="A9" i="2"/>
  <c r="A11" i="2"/>
  <c r="B57" i="1"/>
  <c r="I57" i="1"/>
  <c r="H57" i="1"/>
  <c r="C9" i="1"/>
  <c r="C10" i="3" s="1"/>
  <c r="B12" i="1"/>
  <c r="B14" i="2" s="1"/>
  <c r="H66" i="1"/>
  <c r="I66" i="1"/>
  <c r="H67" i="1"/>
  <c r="I67" i="1"/>
  <c r="D26" i="1"/>
  <c r="I26" i="1" s="1"/>
  <c r="D27" i="1"/>
  <c r="I27" i="1" s="1"/>
  <c r="D28" i="1"/>
  <c r="I28" i="1" s="1"/>
  <c r="D29" i="1"/>
  <c r="I29" i="1" s="1"/>
  <c r="D30" i="1"/>
  <c r="I30" i="1" s="1"/>
  <c r="D31" i="1"/>
  <c r="I31" i="1" s="1"/>
  <c r="D32" i="1"/>
  <c r="I32" i="1" s="1"/>
  <c r="D33" i="1"/>
  <c r="D34" i="1"/>
  <c r="I34" i="1" s="1"/>
  <c r="D35" i="1"/>
  <c r="I35" i="1" s="1"/>
  <c r="D36" i="1"/>
  <c r="I36" i="1" s="1"/>
  <c r="H68" i="1"/>
  <c r="D25" i="1"/>
  <c r="C68" i="1"/>
  <c r="D68" i="1"/>
  <c r="E68" i="1"/>
  <c r="F68" i="1"/>
  <c r="G68" i="1"/>
  <c r="B68" i="1"/>
  <c r="B48" i="1"/>
  <c r="H37" i="1"/>
  <c r="I37" i="1"/>
  <c r="E38" i="1"/>
  <c r="F38" i="1"/>
  <c r="B38" i="1"/>
  <c r="H26" i="1"/>
  <c r="H27" i="1"/>
  <c r="H28" i="1"/>
  <c r="H29" i="1"/>
  <c r="H30" i="1"/>
  <c r="H31" i="1"/>
  <c r="H32" i="1"/>
  <c r="H33" i="1"/>
  <c r="I33" i="1"/>
  <c r="H34" i="1"/>
  <c r="H35" i="1"/>
  <c r="J51" i="2" l="1"/>
  <c r="C12" i="1"/>
  <c r="B13" i="3"/>
  <c r="C13" i="2"/>
  <c r="J39" i="2"/>
  <c r="L39" i="2" s="1"/>
  <c r="C24" i="3" s="1"/>
  <c r="J27" i="2"/>
  <c r="L27" i="2" s="1"/>
  <c r="D22" i="3" s="1"/>
  <c r="H36" i="1"/>
  <c r="H38" i="1" s="1"/>
  <c r="C38" i="1"/>
  <c r="L51" i="2"/>
  <c r="C26" i="3" s="1"/>
  <c r="C54" i="2"/>
  <c r="C32" i="3"/>
  <c r="I48" i="1"/>
  <c r="D38" i="1"/>
  <c r="I68" i="1"/>
  <c r="H48" i="1"/>
  <c r="I25" i="1"/>
  <c r="I38" i="1" s="1"/>
  <c r="I72" i="1" l="1"/>
  <c r="C13" i="3"/>
  <c r="C14" i="2"/>
  <c r="H72" i="1"/>
  <c r="C20" i="3" s="1"/>
  <c r="C34" i="3" s="1"/>
  <c r="J54" i="2"/>
  <c r="D26" i="3"/>
  <c r="L56" i="2"/>
  <c r="C22" i="3"/>
  <c r="D20" i="3"/>
  <c r="D34" i="3" s="1"/>
  <c r="D24" i="3"/>
  <c r="C30" i="3" l="1"/>
  <c r="C37" i="3" s="1"/>
  <c r="D30" i="3"/>
  <c r="D3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Kane-Punyon</author>
  </authors>
  <commentList>
    <comment ref="B7" authorId="0" shapeId="0" xr:uid="{E303B667-14F7-47FA-885E-3A412063448D}">
      <text>
        <r>
          <rPr>
            <b/>
            <sz val="9"/>
            <color indexed="81"/>
            <rFont val="Tahoma"/>
            <family val="2"/>
          </rPr>
          <t>Laura Kane-Punyon:</t>
        </r>
        <r>
          <rPr>
            <sz val="9"/>
            <color indexed="81"/>
            <rFont val="Tahoma"/>
            <family val="2"/>
          </rPr>
          <t xml:space="preserve">
Date you received PPP funds</t>
        </r>
      </text>
    </comment>
    <comment ref="B10" authorId="0" shapeId="0" xr:uid="{8D6D643C-BCC8-4212-8D28-2EB661DE4990}">
      <text>
        <r>
          <rPr>
            <b/>
            <sz val="9"/>
            <color indexed="81"/>
            <rFont val="Tahoma"/>
            <family val="2"/>
          </rPr>
          <t>Laura Kane-Punyon:</t>
        </r>
        <r>
          <rPr>
            <sz val="9"/>
            <color indexed="81"/>
            <rFont val="Tahoma"/>
            <family val="2"/>
          </rPr>
          <t xml:space="preserve">
First day of the pay period that started after receiving PPP funds.
Only applies to companies with biweekly or more frequent pay cycles.</t>
        </r>
      </text>
    </comment>
    <comment ref="B13" authorId="0" shapeId="0" xr:uid="{D061980B-971D-495F-8FE0-52D93B76A3A0}">
      <text>
        <r>
          <rPr>
            <b/>
            <sz val="9"/>
            <color indexed="81"/>
            <rFont val="Tahoma"/>
            <family val="2"/>
          </rPr>
          <t>Laura Kane-Punyon:</t>
        </r>
        <r>
          <rPr>
            <sz val="9"/>
            <color indexed="81"/>
            <rFont val="Tahoma"/>
            <family val="2"/>
          </rPr>
          <t xml:space="preserve">
First day of the pay period that started after receiving PPP funds.
Only applies to companies with biweekly or more frequent pay cycles.</t>
        </r>
      </text>
    </comment>
    <comment ref="A17" authorId="0" shapeId="0" xr:uid="{A88F5B8F-E7CE-4E44-B488-1E19E972A622}">
      <text>
        <r>
          <rPr>
            <b/>
            <sz val="9"/>
            <color indexed="81"/>
            <rFont val="Tahoma"/>
            <family val="2"/>
          </rPr>
          <t>Laura Kane-Punyon:</t>
        </r>
        <r>
          <rPr>
            <sz val="9"/>
            <color indexed="81"/>
            <rFont val="Tahoma"/>
            <family val="2"/>
          </rPr>
          <t xml:space="preserve">
Reminder: Non-payroll costs will always follow the covered period. 
• Covered Period (8). Loan Origination Date + 55 Days
• Covered Period (24). Loan Origination Date + 167 Days
o Only an option for loans made before 6/5/20
• Alternate Period (8). First Date of Pay Period After Loan Origination + 55 Days
o Pay frequency must be every other week or more frequent. 
• Alternate Period (24). First Date of Pay Period After Loan Origination + 167 Days
o Pay frequency must be every other week or more frequent.
</t>
        </r>
      </text>
    </comment>
    <comment ref="A20" authorId="0" shapeId="0" xr:uid="{0C0F23FF-D888-4D1C-B844-B5F6F04D4426}">
      <text>
        <r>
          <rPr>
            <b/>
            <sz val="9"/>
            <color indexed="81"/>
            <rFont val="Tahoma"/>
            <family val="2"/>
          </rPr>
          <t>Laura Kane-Punyon:</t>
        </r>
        <r>
          <rPr>
            <sz val="9"/>
            <color indexed="81"/>
            <rFont val="Tahoma"/>
            <family val="2"/>
          </rPr>
          <t xml:space="preserve">
1. Start: Look at the pay dates on your reports. Start with the with the first payroll paid within your chosen period
2. End: Look at the payroll period end dates on your reports. The last report will be the last payroll end date within your chose period. 
</t>
        </r>
      </text>
    </comment>
    <comment ref="B24" authorId="0" shapeId="0" xr:uid="{6FFC3906-63E5-4ACB-B9B6-94891F4ABB5D}">
      <text>
        <r>
          <rPr>
            <b/>
            <sz val="9"/>
            <color indexed="81"/>
            <rFont val="Tahoma"/>
            <family val="2"/>
          </rPr>
          <t>Laura Kane-Punyon:</t>
        </r>
        <r>
          <rPr>
            <sz val="9"/>
            <color indexed="81"/>
            <rFont val="Tahoma"/>
            <family val="2"/>
          </rPr>
          <t xml:space="preserve">
Be sure to enter wages for the time period chosen (8 or 24 Weeks)
</t>
        </r>
      </text>
    </comment>
    <comment ref="E24" authorId="0" shapeId="0" xr:uid="{7FDC790C-1124-40B4-83F7-BABD17B009C5}">
      <text>
        <r>
          <rPr>
            <b/>
            <sz val="9"/>
            <color indexed="81"/>
            <rFont val="Tahoma"/>
            <family val="2"/>
          </rPr>
          <t xml:space="preserve">Laura Kane-Punyon: </t>
        </r>
        <r>
          <rPr>
            <sz val="9"/>
            <color indexed="81"/>
            <rFont val="Tahoma"/>
            <family val="2"/>
          </rPr>
          <t>Be sure to enter employer state tax for the period of time you are choosing. (8 or 24 weeks)</t>
        </r>
      </text>
    </comment>
    <comment ref="F24" authorId="0" shapeId="0" xr:uid="{AFF054B7-D6B9-4D5B-A8FC-102FAA463C94}">
      <text>
        <r>
          <rPr>
            <b/>
            <sz val="9"/>
            <color indexed="81"/>
            <rFont val="Tahoma"/>
            <family val="2"/>
          </rPr>
          <t>Laura Kane-Punyon:</t>
        </r>
        <r>
          <rPr>
            <sz val="9"/>
            <color indexed="81"/>
            <rFont val="Tahoma"/>
            <family val="2"/>
          </rPr>
          <t xml:space="preserve">
Be sure to enter employer health insurance for the period of time you are choosing. (8 or 24 weeks)</t>
        </r>
      </text>
    </comment>
    <comment ref="G24" authorId="0" shapeId="0" xr:uid="{61F87BDA-E35C-4DE9-85C7-22D9806CA571}">
      <text>
        <r>
          <rPr>
            <b/>
            <sz val="9"/>
            <color indexed="81"/>
            <rFont val="Tahoma"/>
            <family val="2"/>
          </rPr>
          <t>Laura Kane-Punyon:</t>
        </r>
        <r>
          <rPr>
            <sz val="9"/>
            <color indexed="81"/>
            <rFont val="Tahoma"/>
            <family val="2"/>
          </rPr>
          <t xml:space="preserve">
Be sure to enter employer health insurance for the period of time you are choosing. (8 or 24 weeks)</t>
        </r>
      </text>
    </comment>
    <comment ref="E43" authorId="0" shapeId="0" xr:uid="{F6971903-6A14-4938-939B-F921805C603E}">
      <text>
        <r>
          <rPr>
            <b/>
            <sz val="9"/>
            <color indexed="81"/>
            <rFont val="Tahoma"/>
            <family val="2"/>
          </rPr>
          <t xml:space="preserve">Laura Kane-Punyon: </t>
        </r>
        <r>
          <rPr>
            <sz val="9"/>
            <color indexed="81"/>
            <rFont val="Tahoma"/>
            <family val="2"/>
          </rPr>
          <t>Be sure to enter employer state tax for the period of time you are choosing. (8 or 24 weeks)</t>
        </r>
      </text>
    </comment>
    <comment ref="E52" authorId="0" shapeId="0" xr:uid="{D8616A27-971E-42F9-99AE-DC221E85BD33}">
      <text>
        <r>
          <rPr>
            <b/>
            <sz val="9"/>
            <color indexed="81"/>
            <rFont val="Tahoma"/>
            <family val="2"/>
          </rPr>
          <t xml:space="preserve">Laura Kane-Punyon: </t>
        </r>
        <r>
          <rPr>
            <sz val="9"/>
            <color indexed="81"/>
            <rFont val="Tahoma"/>
            <family val="2"/>
          </rPr>
          <t>Be sure to enter employer state tax for the period of time you are choosing. (8 or 24 weeks)</t>
        </r>
      </text>
    </comment>
    <comment ref="B64" authorId="0" shapeId="0" xr:uid="{755822A5-FC33-4355-AA12-545C429E553A}">
      <text>
        <r>
          <rPr>
            <b/>
            <sz val="9"/>
            <color indexed="81"/>
            <rFont val="Tahoma"/>
            <family val="2"/>
          </rPr>
          <t>Laura Kane-Punyon:</t>
        </r>
        <r>
          <rPr>
            <sz val="9"/>
            <color indexed="81"/>
            <rFont val="Tahoma"/>
            <family val="2"/>
          </rPr>
          <t xml:space="preserve">
K-1 Line 14</t>
        </r>
      </text>
    </comment>
    <comment ref="C64" authorId="0" shapeId="0" xr:uid="{7525BED9-BFE6-4647-B7D0-80439416F36C}">
      <text>
        <r>
          <rPr>
            <b/>
            <sz val="9"/>
            <color indexed="81"/>
            <rFont val="Tahoma"/>
            <family val="2"/>
          </rPr>
          <t>Laura Kane-Punyon:</t>
        </r>
        <r>
          <rPr>
            <sz val="9"/>
            <color indexed="81"/>
            <rFont val="Tahoma"/>
            <family val="2"/>
          </rPr>
          <t xml:space="preserve">
K-1 Line 12
</t>
        </r>
      </text>
    </comment>
    <comment ref="D64" authorId="0" shapeId="0" xr:uid="{8484C53D-7934-499C-93F2-C4F38627A286}">
      <text>
        <r>
          <rPr>
            <b/>
            <sz val="9"/>
            <color indexed="81"/>
            <rFont val="Tahoma"/>
            <family val="2"/>
          </rPr>
          <t xml:space="preserve">Laura Kane-Punyon: </t>
        </r>
        <r>
          <rPr>
            <sz val="9"/>
            <color indexed="81"/>
            <rFont val="Tahoma"/>
            <family val="2"/>
          </rPr>
          <t>1040 Schedule E, labeled "UPE"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Kane-Punyon</author>
  </authors>
  <commentList>
    <comment ref="A16" authorId="0" shapeId="0" xr:uid="{9793AFE3-82F7-498D-A570-75AD552B3FAC}">
      <text>
        <r>
          <rPr>
            <b/>
            <sz val="9"/>
            <color indexed="81"/>
            <rFont val="Tahoma"/>
            <family val="2"/>
          </rPr>
          <t>Laura Kane-Punyon:</t>
        </r>
        <r>
          <rPr>
            <sz val="9"/>
            <color indexed="81"/>
            <rFont val="Tahoma"/>
            <family val="2"/>
          </rPr>
          <t xml:space="preserve">
 Detail and total non-payroll costs between your loan origination date through the end of your covered period (55 or 167 days).  Contracts for these costs must have a start date prior to 2/15/20 to be eligible</t>
        </r>
      </text>
    </comment>
    <comment ref="E16" authorId="0" shapeId="0" xr:uid="{2D68B6FA-8C40-4BBE-9325-FB2ED9B59C73}">
      <text>
        <r>
          <rPr>
            <b/>
            <sz val="9"/>
            <color indexed="81"/>
            <rFont val="Tahoma"/>
            <family val="2"/>
          </rPr>
          <t xml:space="preserve">Laura Kane-Punyon:
</t>
        </r>
        <r>
          <rPr>
            <sz val="9"/>
            <color indexed="81"/>
            <rFont val="Tahoma"/>
            <family val="2"/>
          </rPr>
          <t xml:space="preserve">These are costs that were incurred during the covered period but paid </t>
        </r>
        <r>
          <rPr>
            <b/>
            <sz val="9"/>
            <color indexed="81"/>
            <rFont val="Tahoma"/>
            <family val="2"/>
          </rPr>
          <t>prior</t>
        </r>
        <r>
          <rPr>
            <sz val="9"/>
            <color indexed="81"/>
            <rFont val="Tahoma"/>
            <family val="2"/>
          </rPr>
          <t xml:space="preserve"> to receiving the loan OR costs incurred during but paid </t>
        </r>
        <r>
          <rPr>
            <b/>
            <sz val="9"/>
            <color indexed="81"/>
            <rFont val="Tahoma"/>
            <family val="2"/>
          </rPr>
          <t>after</t>
        </r>
        <r>
          <rPr>
            <sz val="9"/>
            <color indexed="81"/>
            <rFont val="Tahoma"/>
            <family val="2"/>
          </rPr>
          <t xml:space="preserve"> the covered period. 
Take care not to double count costs already listed in the "Non-Payroll Costs Paid" section. </t>
        </r>
      </text>
    </comment>
    <comment ref="A18" authorId="0" shapeId="0" xr:uid="{487C49E9-1546-4096-A29D-9DDDDCBFBCB9}">
      <text>
        <r>
          <rPr>
            <b/>
            <sz val="9"/>
            <color indexed="81"/>
            <rFont val="Tahoma"/>
            <family val="2"/>
          </rPr>
          <t>Laura Kane-Punyon:</t>
        </r>
        <r>
          <rPr>
            <sz val="9"/>
            <color indexed="81"/>
            <rFont val="Tahoma"/>
            <family val="2"/>
          </rPr>
          <t xml:space="preserve">
1. Interest Payments on Business Mortgage for Real and Personal Property (Examples: Land, Buildings, Equipment, Furniture, etc.)</t>
        </r>
      </text>
    </comment>
    <comment ref="E18" authorId="0" shapeId="0" xr:uid="{FCDBAF82-0E1C-46B7-8A84-D108E6B5DB41}">
      <text>
        <r>
          <rPr>
            <b/>
            <sz val="9"/>
            <color indexed="81"/>
            <rFont val="Tahoma"/>
            <family val="2"/>
          </rPr>
          <t>Laura Kane-Punyon:</t>
        </r>
        <r>
          <rPr>
            <sz val="9"/>
            <color indexed="81"/>
            <rFont val="Tahoma"/>
            <family val="2"/>
          </rPr>
          <t xml:space="preserve">
1. Interest Payments on Business Mortgage for Real and Personal Property (Examples: Land, Buildings, Equipment, Furniture, etc.)</t>
        </r>
      </text>
    </comment>
    <comment ref="B19" authorId="0" shapeId="0" xr:uid="{3B0116DD-13A0-4335-B4E8-5EAC471C7029}">
      <text>
        <r>
          <rPr>
            <b/>
            <sz val="9"/>
            <color indexed="81"/>
            <rFont val="Tahoma"/>
            <family val="2"/>
          </rPr>
          <t>Laura Kane-Punyon:</t>
        </r>
        <r>
          <rPr>
            <sz val="9"/>
            <color indexed="81"/>
            <rFont val="Tahoma"/>
            <family val="2"/>
          </rPr>
          <t xml:space="preserve">
Include all payments within the start &amp; end date of your covered period.</t>
        </r>
      </text>
    </comment>
    <comment ref="G19" authorId="0" shapeId="0" xr:uid="{9136C6B8-9B36-49CB-8D60-0A0282B507E8}">
      <text>
        <r>
          <rPr>
            <b/>
            <sz val="9"/>
            <color indexed="81"/>
            <rFont val="Tahoma"/>
            <family val="2"/>
          </rPr>
          <t>Laura Kane-Punyon:</t>
        </r>
        <r>
          <rPr>
            <sz val="9"/>
            <color indexed="81"/>
            <rFont val="Tahoma"/>
            <family val="2"/>
          </rPr>
          <t xml:space="preserve">
Enter the number of days the expense was incurred during your covered period. For example:
• Loan origination: 4/21/20
• April Rent of $5,000 was paid on  4/1/20
• 10 Days of Rent (4/21/20 – 4/30/20) was incurred during the covered period.
• Therefore, $1,667 of rent was incurred during the covered period and is eligible for forgiveness. =$5,000 * (10 Days / 30 Days)
Calculate the portion of the expenses incurred during but paid after the covered period. For example:
• Covered Period End: 6/15/20
• June Gas Bill of $500 was paid on 7/15/20 
• 15 Days of Gas (6/1/20 – 6/15/20) was incurred during the covered period.
• Therefore, $250 of gas was incurred during the covered period and is eligible for forgiveness. =500*(15/30)
</t>
        </r>
      </text>
    </comment>
    <comment ref="H19" authorId="0" shapeId="0" xr:uid="{94B1E94C-A8B0-4D22-81CC-1CB2A972BF7B}">
      <text>
        <r>
          <rPr>
            <b/>
            <sz val="9"/>
            <color indexed="81"/>
            <rFont val="Tahoma"/>
            <family val="2"/>
          </rPr>
          <t>Laura Kane-Punyon:</t>
        </r>
        <r>
          <rPr>
            <sz val="9"/>
            <color indexed="81"/>
            <rFont val="Tahoma"/>
            <family val="2"/>
          </rPr>
          <t xml:space="preserve">
Enter the days in the service period for the bill.
For instance, for April's rent payment, enter 30
For May's Interest Payment, enter 31
Make sure to check the service period on your bill. </t>
        </r>
      </text>
    </comment>
    <comment ref="A30" authorId="0" shapeId="0" xr:uid="{D1F2BB18-CAA2-44FC-B3E2-883414AA3C65}">
      <text>
        <r>
          <rPr>
            <b/>
            <sz val="9"/>
            <color indexed="81"/>
            <rFont val="Tahoma"/>
            <family val="2"/>
          </rPr>
          <t>Laura Kane-Punyon:</t>
        </r>
        <r>
          <rPr>
            <sz val="9"/>
            <color indexed="81"/>
            <rFont val="Tahoma"/>
            <family val="2"/>
          </rPr>
          <t xml:space="preserve">
2. Rent Payments on Business Real and Personal Property (Examples: Office Rent, Storage Rent, Server Room Rental, Printer/Copier Leases)</t>
        </r>
      </text>
    </comment>
    <comment ref="E30" authorId="0" shapeId="0" xr:uid="{999784B8-997F-4505-96C0-F649B23FC943}">
      <text>
        <r>
          <rPr>
            <b/>
            <sz val="9"/>
            <color indexed="81"/>
            <rFont val="Tahoma"/>
            <family val="2"/>
          </rPr>
          <t>Laura Kane-Punyon:</t>
        </r>
        <r>
          <rPr>
            <sz val="9"/>
            <color indexed="81"/>
            <rFont val="Tahoma"/>
            <family val="2"/>
          </rPr>
          <t xml:space="preserve">
2. Rent Payments on Business Real and Personal Property (Examples: Office Rent, Storage Rent, Server Room Rental, Printer/Copier Leases)</t>
        </r>
      </text>
    </comment>
    <comment ref="B31" authorId="0" shapeId="0" xr:uid="{B2CD88CA-11F0-4E5A-87D7-CC4F8E01A22F}">
      <text>
        <r>
          <rPr>
            <b/>
            <sz val="9"/>
            <color indexed="81"/>
            <rFont val="Tahoma"/>
            <family val="2"/>
          </rPr>
          <t>Laura Kane-Punyon:</t>
        </r>
        <r>
          <rPr>
            <sz val="9"/>
            <color indexed="81"/>
            <rFont val="Tahoma"/>
            <family val="2"/>
          </rPr>
          <t xml:space="preserve">
Include all payments within the start &amp; end date of your covered period.</t>
        </r>
      </text>
    </comment>
    <comment ref="G31" authorId="0" shapeId="0" xr:uid="{B018F32F-BE41-4C96-9DAA-1F0D223203F5}">
      <text>
        <r>
          <rPr>
            <b/>
            <sz val="9"/>
            <color indexed="81"/>
            <rFont val="Tahoma"/>
            <family val="2"/>
          </rPr>
          <t>Laura Kane-Punyon:</t>
        </r>
        <r>
          <rPr>
            <sz val="9"/>
            <color indexed="81"/>
            <rFont val="Tahoma"/>
            <family val="2"/>
          </rPr>
          <t xml:space="preserve">
Enter the number of days the expense was incurred during your covered period. 
For example:
• Loan origination: 4/21/20
• April Rent of $5,000 was paid on  4/1/20
• 9 Days of Rent (4/21/20 – 4/30/20) was incurred during the covered period.
• Therefore, $1,500 of rent was incurred during the covered period and is eligible for forgiveness. =$5,000 * (9 Days / 30 Days)
3. Calculate the portion of the expenses incurred during but paid after the covered period. For example:
• Covered Period End: 6/15/20
• June Gas Bill of $500 was paid on 7/15/20 
• 14 Days of Gas (6/1/20 – 6/15/20) was incurred during the covered period.
• Therefore, $66.67 of gas was incurred during the covered period and is eligible for forgiveness. =500*(4/30)
</t>
        </r>
      </text>
    </comment>
    <comment ref="H31" authorId="0" shapeId="0" xr:uid="{3AC2DED9-D1E3-44FD-A2F0-0E972254982A}">
      <text>
        <r>
          <rPr>
            <b/>
            <sz val="9"/>
            <color indexed="81"/>
            <rFont val="Tahoma"/>
            <family val="2"/>
          </rPr>
          <t>Laura Kane-Punyon:</t>
        </r>
        <r>
          <rPr>
            <sz val="9"/>
            <color indexed="81"/>
            <rFont val="Tahoma"/>
            <family val="2"/>
          </rPr>
          <t xml:space="preserve">
Enter the days in the service period for the bill.
For instance, for April's rent payment, enter 30
For May's Interest Payment, enter 31
Make sure to check the service period on your bill. </t>
        </r>
      </text>
    </comment>
    <comment ref="A42" authorId="0" shapeId="0" xr:uid="{A2414E01-9C6E-46FA-9811-032D8EAB9988}">
      <text>
        <r>
          <rPr>
            <b/>
            <sz val="9"/>
            <color indexed="81"/>
            <rFont val="Tahoma"/>
            <family val="2"/>
          </rPr>
          <t>Laura Kane-Punyon:</t>
        </r>
        <r>
          <rPr>
            <sz val="9"/>
            <color indexed="81"/>
            <rFont val="Tahoma"/>
            <family val="2"/>
          </rPr>
          <t xml:space="preserve">
Utility Payments on electricity, gas, water, telephone or internet access for the business. 
• Transportation Costs are included under utility payments.  The SBA and treasury have yet to define this term.  Non-authoritative sources interpret this as fuel costs for business vehicles. </t>
        </r>
      </text>
    </comment>
    <comment ref="E42" authorId="0" shapeId="0" xr:uid="{30744B6D-796A-4E5D-9A82-9A3F95E908CC}">
      <text>
        <r>
          <rPr>
            <b/>
            <sz val="9"/>
            <color indexed="81"/>
            <rFont val="Tahoma"/>
            <family val="2"/>
          </rPr>
          <t>Laura Kane-Punyon:</t>
        </r>
        <r>
          <rPr>
            <sz val="9"/>
            <color indexed="81"/>
            <rFont val="Tahoma"/>
            <family val="2"/>
          </rPr>
          <t xml:space="preserve">
3. Utility Payments on electricity, gas, water, telephone or internet access for the business. 
• Transportation Costs are included under utility payments.  The SBA and treasury have yet to define this term.  Non-authoritative sources interpret this as fuel costs for business vehicles. 
</t>
        </r>
      </text>
    </comment>
    <comment ref="B43" authorId="0" shapeId="0" xr:uid="{B0252342-7BF1-49FC-94D6-79AA8B6BACBF}">
      <text>
        <r>
          <rPr>
            <b/>
            <sz val="9"/>
            <color indexed="81"/>
            <rFont val="Tahoma"/>
            <family val="2"/>
          </rPr>
          <t>Laura Kane-Punyon:</t>
        </r>
        <r>
          <rPr>
            <sz val="9"/>
            <color indexed="81"/>
            <rFont val="Tahoma"/>
            <family val="2"/>
          </rPr>
          <t xml:space="preserve">
Include all payments within the start &amp; end date of your covered period.</t>
        </r>
      </text>
    </comment>
    <comment ref="G43" authorId="0" shapeId="0" xr:uid="{EE410207-9466-4717-AD5F-947BE13F7D38}">
      <text>
        <r>
          <rPr>
            <b/>
            <sz val="9"/>
            <color indexed="81"/>
            <rFont val="Tahoma"/>
            <family val="2"/>
          </rPr>
          <t>Laura Kane-Punyon:</t>
        </r>
        <r>
          <rPr>
            <sz val="9"/>
            <color indexed="81"/>
            <rFont val="Tahoma"/>
            <family val="2"/>
          </rPr>
          <t xml:space="preserve">
Enter the number of days the expense was incurred during your covered period. 
For example:
• Loan origination: 4/21/20
• April Rent of $5,000 was paid on  4/1/20
• 9 Days of Rent (4/21/20 – 4/30/20) was incurred during the covered period.
• Therefore, $1,500 of rent was incurred during the covered period and is eligible for forgiveness. =$5,000 * (9 Days / 30 Days)
3. Calculate the portion of the expenses incurred during but paid after the covered period. For example:
• Covered Period End: 6/15/20
• June Gas Bill of $500 was paid on 7/15/20 
• 14 Days of Gas (6/1/20 – 6/15/20) was incurred during the covered period.
• Therefore, $66.67 of gas was incurred during the covered period and is eligible for forgiveness. =500*(4/30)
</t>
        </r>
      </text>
    </comment>
    <comment ref="H43" authorId="0" shapeId="0" xr:uid="{82D81A0E-635C-42CE-B9E1-6ED34242991C}">
      <text>
        <r>
          <rPr>
            <b/>
            <sz val="9"/>
            <color indexed="81"/>
            <rFont val="Tahoma"/>
            <family val="2"/>
          </rPr>
          <t>Laura Kane-Punyon:</t>
        </r>
        <r>
          <rPr>
            <sz val="9"/>
            <color indexed="81"/>
            <rFont val="Tahoma"/>
            <family val="2"/>
          </rPr>
          <t xml:space="preserve">
Enter the days in the service period for the bill.
For instance, for April's rent payment, enter 30
For May's Interest Payment, enter 31
Make sure to check the service period on your bill. </t>
        </r>
      </text>
    </comment>
  </commentList>
</comments>
</file>

<file path=xl/sharedStrings.xml><?xml version="1.0" encoding="utf-8"?>
<sst xmlns="http://schemas.openxmlformats.org/spreadsheetml/2006/main" count="173" uniqueCount="113">
  <si>
    <t>Alternate 8 Week Period</t>
  </si>
  <si>
    <t>Alternate 24 Week Period</t>
  </si>
  <si>
    <t>Covered 8 Week Period</t>
  </si>
  <si>
    <t>Covered 24 Week Period</t>
  </si>
  <si>
    <t>STEP 1: Choose your Payroll Cost Period:</t>
  </si>
  <si>
    <t>Employee</t>
  </si>
  <si>
    <t>Total Wages</t>
  </si>
  <si>
    <t>Employee 9</t>
  </si>
  <si>
    <t>Employee 10</t>
  </si>
  <si>
    <t>Employee 11</t>
  </si>
  <si>
    <t>Employee 12</t>
  </si>
  <si>
    <t>Employer State Tax</t>
  </si>
  <si>
    <t>Employer Health</t>
  </si>
  <si>
    <t>Employer Retirement</t>
  </si>
  <si>
    <t>Total Forgivable Wages 
(8 Weeks)</t>
  </si>
  <si>
    <t>Total Forgivable Wages 
(24 Weeks)</t>
  </si>
  <si>
    <t>Summarize Employee Wages &amp; Employer State Taxes in Excel</t>
  </si>
  <si>
    <t>Owner</t>
  </si>
  <si>
    <t>Forgivable Owner Compensation
(8 Weeks)</t>
  </si>
  <si>
    <t>Forgivable Owner Compensation
(24 Weeks)</t>
  </si>
  <si>
    <t>N/A</t>
  </si>
  <si>
    <t>NA</t>
  </si>
  <si>
    <t>Forgivable Employee Costs
(8 Weeks)</t>
  </si>
  <si>
    <t>Forgivable Employee Costs
(24 Weeks)</t>
  </si>
  <si>
    <t>Owner-Employee Total</t>
  </si>
  <si>
    <t>Owner- Employee 1</t>
  </si>
  <si>
    <t xml:space="preserve">Schedule C Filers (Sole Proprietors or Single Member LLC). </t>
  </si>
  <si>
    <t xml:space="preserve">Owner </t>
  </si>
  <si>
    <t>Partners</t>
  </si>
  <si>
    <t>Partner 1</t>
  </si>
  <si>
    <t>Partner 2</t>
  </si>
  <si>
    <t>Partner 3</t>
  </si>
  <si>
    <t>2019 Section 179 Deduction</t>
  </si>
  <si>
    <t>2019 Unreimbursed Partner Expenses</t>
  </si>
  <si>
    <t>8 Weeks</t>
  </si>
  <si>
    <t>24 Weeks</t>
  </si>
  <si>
    <t>Partner</t>
  </si>
  <si>
    <t>Input</t>
  </si>
  <si>
    <t>Legend</t>
  </si>
  <si>
    <t>STEP 2: Calculate Qualified Payroll Costs Paid or Incurred:</t>
  </si>
  <si>
    <r>
      <rPr>
        <b/>
        <sz val="11"/>
        <color theme="6"/>
        <rFont val="Calibri"/>
        <family val="2"/>
        <scheme val="minor"/>
      </rPr>
      <t>2019</t>
    </r>
    <r>
      <rPr>
        <b/>
        <sz val="11"/>
        <color theme="0"/>
        <rFont val="Calibri"/>
        <family val="2"/>
        <scheme val="minor"/>
      </rPr>
      <t xml:space="preserve">
Employer Health</t>
    </r>
  </si>
  <si>
    <r>
      <rPr>
        <b/>
        <sz val="11"/>
        <color theme="6"/>
        <rFont val="Calibri"/>
        <family val="2"/>
        <scheme val="minor"/>
      </rPr>
      <t>2019</t>
    </r>
    <r>
      <rPr>
        <b/>
        <sz val="11"/>
        <color theme="0"/>
        <rFont val="Calibri"/>
        <family val="2"/>
        <scheme val="minor"/>
      </rPr>
      <t xml:space="preserve"> Gross Wages</t>
    </r>
  </si>
  <si>
    <r>
      <rPr>
        <b/>
        <sz val="11"/>
        <color theme="6"/>
        <rFont val="Calibri"/>
        <family val="2"/>
        <scheme val="minor"/>
      </rPr>
      <t xml:space="preserve">2019 </t>
    </r>
    <r>
      <rPr>
        <b/>
        <sz val="11"/>
        <color theme="0"/>
        <rFont val="Calibri"/>
        <family val="2"/>
        <scheme val="minor"/>
      </rPr>
      <t>Employer Retirement</t>
    </r>
  </si>
  <si>
    <t>Owner-Employee 2</t>
  </si>
  <si>
    <t>STEP 3:  Calculate Qualified Non-Payroll Costs Paid or Incurred</t>
  </si>
  <si>
    <r>
      <t>Reminder:</t>
    </r>
    <r>
      <rPr>
        <i/>
        <sz val="12"/>
        <color theme="1"/>
        <rFont val="Georgia"/>
        <family val="1"/>
      </rPr>
      <t xml:space="preserve"> Non-payroll costs will always follow the covered period.</t>
    </r>
  </si>
  <si>
    <t>Vendor</t>
  </si>
  <si>
    <t>Amount</t>
  </si>
  <si>
    <t>Utility Payments</t>
  </si>
  <si>
    <t>Total Utility Payments</t>
  </si>
  <si>
    <t>Total Non-Payroll Costs Paid</t>
  </si>
  <si>
    <r>
      <t xml:space="preserve">Non-Payroll Costs </t>
    </r>
    <r>
      <rPr>
        <b/>
        <u/>
        <sz val="11"/>
        <color rgb="FFE54C15"/>
        <rFont val="Arial"/>
        <family val="2"/>
      </rPr>
      <t>Paid</t>
    </r>
  </si>
  <si>
    <r>
      <t xml:space="preserve">Non-Payroll Costs </t>
    </r>
    <r>
      <rPr>
        <b/>
        <u/>
        <sz val="11"/>
        <color rgb="FFE54C15"/>
        <rFont val="Arial"/>
        <family val="2"/>
      </rPr>
      <t>Incurred</t>
    </r>
  </si>
  <si>
    <t>Days Incurred</t>
  </si>
  <si>
    <t>Paid Date</t>
  </si>
  <si>
    <t>Amount Paid</t>
  </si>
  <si>
    <t xml:space="preserve">Total Rent Payments </t>
  </si>
  <si>
    <t>Total Utility Costs Incurred</t>
  </si>
  <si>
    <t>Utility Costs Incurred</t>
  </si>
  <si>
    <t>Total Rent Costs Incurred</t>
  </si>
  <si>
    <t>Total Paid</t>
  </si>
  <si>
    <t xml:space="preserve">Total Incurred </t>
  </si>
  <si>
    <t>Total Non-Payroll Incurred</t>
  </si>
  <si>
    <t>Days in Service Per.</t>
  </si>
  <si>
    <t>Forgiveness Amount Calculation:</t>
  </si>
  <si>
    <t>Payroll and Nonpayroll Costs</t>
  </si>
  <si>
    <t>Line 1. Payroll Costs:</t>
  </si>
  <si>
    <t>Line 2. Business Mortgage Interest Payments:</t>
  </si>
  <si>
    <t>Mortgage Interest Costs Incurred</t>
  </si>
  <si>
    <t>Mortgage Interest Payments</t>
  </si>
  <si>
    <t>Lease or Rent Payments</t>
  </si>
  <si>
    <t>Lease or Rent Costs Incurred</t>
  </si>
  <si>
    <t>Line 4. Business Utility Payments:</t>
  </si>
  <si>
    <t>Important Information</t>
  </si>
  <si>
    <t>Loan Amount</t>
  </si>
  <si>
    <t>Line 7. Payroll Cost 60% Requirement (divide line 1 by .60):</t>
  </si>
  <si>
    <t>Line 3. Business rent or Lease Payments:</t>
  </si>
  <si>
    <t>Line 6. PPP Loan Amount:</t>
  </si>
  <si>
    <t>Line 5. Add the amounts on lines 1,2,3 and 4:</t>
  </si>
  <si>
    <t xml:space="preserve">Line 8. Forgiveness Amount (enter the smallest of Lines 5, 6, and 7): </t>
  </si>
  <si>
    <t>Forgiveness Amount</t>
  </si>
  <si>
    <t>Calculated</t>
  </si>
  <si>
    <t>Potential Forgiveness Amounts</t>
  </si>
  <si>
    <t>Payroll Protection Loan Forgiveness</t>
  </si>
  <si>
    <t xml:space="preserve">EZ Calculator </t>
  </si>
  <si>
    <t>Last Updated:</t>
  </si>
  <si>
    <t>Forgivable Portion</t>
  </si>
  <si>
    <t>Total Eligible for Forgiveness</t>
  </si>
  <si>
    <t>Forgivable Amount</t>
  </si>
  <si>
    <t>Total Forgivable Non-Payroll Costs</t>
  </si>
  <si>
    <t>Employee Total</t>
  </si>
  <si>
    <t>See Part III.3.C on Page 13 of Revisions to Loan Forgiveness Interim Final Rule</t>
  </si>
  <si>
    <t>2019 Self Employment Income</t>
  </si>
  <si>
    <t>Total Forgivable Payroll Costs</t>
  </si>
  <si>
    <t>Checklist for Using SBA FORM 3508EZ</t>
  </si>
  <si>
    <t>Loan Origination Date</t>
  </si>
  <si>
    <t>2019 Net Profit 
(Tax Return  Schedule C line 31)</t>
  </si>
  <si>
    <t>Begin Date</t>
  </si>
  <si>
    <t>End Date</t>
  </si>
  <si>
    <t>Employee 1</t>
  </si>
  <si>
    <t>Employee 2</t>
  </si>
  <si>
    <t>Employee 3</t>
  </si>
  <si>
    <t>Employee 4</t>
  </si>
  <si>
    <t>Employee 5</t>
  </si>
  <si>
    <t>Employee 6</t>
  </si>
  <si>
    <t>Employee 7</t>
  </si>
  <si>
    <t>Employee 8</t>
  </si>
  <si>
    <t>2020 Wages 
(8 Weeks)</t>
  </si>
  <si>
    <t>2020 Wages 
(24 Weeks)</t>
  </si>
  <si>
    <t>2020 Employer State Tax</t>
  </si>
  <si>
    <t>Excludes Owners &gt;=5%</t>
  </si>
  <si>
    <t>C-Corporation Owner-Employee Compensation &gt;=5%</t>
  </si>
  <si>
    <t>S-Corporation Owner-Employee Compensation &gt;=5%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</si>
</sst>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indexed="81"/>
      <name val="Tahoma"/>
      <family val="2"/>
    </font>
    <font>
      <b/>
      <sz val="9"/>
      <color indexed="81"/>
      <name val="Tahoma"/>
      <family val="2"/>
    </font>
    <font>
      <b/>
      <sz val="12"/>
      <color rgb="FF004579"/>
      <name val="Georgia"/>
      <family val="1"/>
    </font>
    <font>
      <sz val="8"/>
      <name val="Calibri"/>
      <family val="2"/>
      <scheme val="minor"/>
    </font>
    <font>
      <u/>
      <sz val="11"/>
      <color theme="10"/>
      <name val="Calibri"/>
      <family val="2"/>
      <scheme val="minor"/>
    </font>
    <font>
      <i/>
      <sz val="11"/>
      <color theme="1"/>
      <name val="Calibri"/>
      <family val="2"/>
      <scheme val="minor"/>
    </font>
    <font>
      <b/>
      <sz val="11"/>
      <color theme="6"/>
      <name val="Calibri"/>
      <family val="2"/>
      <scheme val="minor"/>
    </font>
    <font>
      <sz val="12"/>
      <color theme="1"/>
      <name val="Courier New"/>
      <family val="3"/>
    </font>
    <font>
      <b/>
      <sz val="16"/>
      <color theme="0"/>
      <name val="Calibri"/>
      <family val="2"/>
      <scheme val="minor"/>
    </font>
    <font>
      <b/>
      <sz val="16"/>
      <color theme="1"/>
      <name val="Calibri"/>
      <family val="2"/>
      <scheme val="minor"/>
    </font>
    <font>
      <sz val="16"/>
      <color theme="1"/>
      <name val="Calibri"/>
      <family val="2"/>
      <scheme val="minor"/>
    </font>
    <font>
      <u/>
      <sz val="11"/>
      <color theme="5"/>
      <name val="Calibri"/>
      <family val="2"/>
      <scheme val="minor"/>
    </font>
    <font>
      <i/>
      <u/>
      <sz val="12"/>
      <color theme="1"/>
      <name val="Georgia"/>
      <family val="1"/>
    </font>
    <font>
      <i/>
      <sz val="12"/>
      <color theme="1"/>
      <name val="Georgia"/>
      <family val="1"/>
    </font>
    <font>
      <b/>
      <sz val="11"/>
      <color rgb="FFE54C15"/>
      <name val="Arial"/>
      <family val="2"/>
    </font>
    <font>
      <b/>
      <u/>
      <sz val="11"/>
      <color rgb="FFE54C15"/>
      <name val="Arial"/>
      <family val="2"/>
    </font>
    <font>
      <u/>
      <sz val="11"/>
      <color theme="1"/>
      <name val="Calibri"/>
      <family val="2"/>
      <scheme val="minor"/>
    </font>
    <font>
      <sz val="11"/>
      <color rgb="FFFF0000"/>
      <name val="Calibri"/>
      <family val="2"/>
      <scheme val="minor"/>
    </font>
    <font>
      <b/>
      <sz val="11"/>
      <color rgb="FFFF0000"/>
      <name val="Calibri"/>
      <family val="2"/>
      <scheme val="minor"/>
    </font>
    <font>
      <b/>
      <sz val="12"/>
      <color theme="6"/>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theme="7" tint="-9.9978637043366805E-2"/>
        <bgColor indexed="64"/>
      </patternFill>
    </fill>
    <fill>
      <patternFill patternType="solid">
        <fgColor theme="0" tint="-0.14999847407452621"/>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xf numFmtId="44" fontId="1"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cellStyleXfs>
  <cellXfs count="102">
    <xf numFmtId="0" fontId="0" fillId="0" borderId="0" xfId="0"/>
    <xf numFmtId="14" fontId="0" fillId="0" borderId="0" xfId="0" applyNumberFormat="1"/>
    <xf numFmtId="14" fontId="0" fillId="2" borderId="0" xfId="0" applyNumberFormat="1" applyFill="1"/>
    <xf numFmtId="0" fontId="0" fillId="2" borderId="0" xfId="0" applyFill="1"/>
    <xf numFmtId="0" fontId="3" fillId="0" borderId="0" xfId="0" applyFont="1"/>
    <xf numFmtId="0" fontId="3" fillId="0" borderId="0" xfId="0" applyFont="1" applyAlignment="1">
      <alignment horizontal="center"/>
    </xf>
    <xf numFmtId="0" fontId="3" fillId="0" borderId="5" xfId="0" applyFont="1" applyBorder="1"/>
    <xf numFmtId="14" fontId="0" fillId="2" borderId="0" xfId="0" applyNumberFormat="1" applyFill="1" applyBorder="1"/>
    <xf numFmtId="14" fontId="0" fillId="3" borderId="0" xfId="0" applyNumberFormat="1" applyFill="1" applyBorder="1"/>
    <xf numFmtId="14" fontId="0" fillId="3" borderId="6" xfId="0" applyNumberFormat="1" applyFill="1" applyBorder="1"/>
    <xf numFmtId="0" fontId="3" fillId="0" borderId="7" xfId="0" applyFont="1" applyBorder="1"/>
    <xf numFmtId="14" fontId="0" fillId="3" borderId="8" xfId="0" applyNumberFormat="1" applyFill="1" applyBorder="1"/>
    <xf numFmtId="14" fontId="0" fillId="3" borderId="9" xfId="0" applyNumberFormat="1" applyFill="1" applyBorder="1"/>
    <xf numFmtId="0" fontId="3" fillId="5" borderId="5" xfId="0" applyFont="1" applyFill="1" applyBorder="1"/>
    <xf numFmtId="14" fontId="0" fillId="5" borderId="0" xfId="0" applyNumberFormat="1" applyFill="1" applyBorder="1"/>
    <xf numFmtId="0" fontId="6" fillId="0" borderId="0" xfId="0" applyFont="1"/>
    <xf numFmtId="0" fontId="6" fillId="0" borderId="0" xfId="0" applyFont="1" applyAlignment="1">
      <alignment vertical="center"/>
    </xf>
    <xf numFmtId="0" fontId="0" fillId="4" borderId="0" xfId="0" applyFill="1"/>
    <xf numFmtId="0" fontId="2" fillId="4" borderId="0" xfId="0" applyFont="1" applyFill="1" applyAlignment="1">
      <alignment horizontal="center" vertical="center"/>
    </xf>
    <xf numFmtId="0" fontId="2" fillId="4" borderId="0" xfId="0" applyFont="1" applyFill="1" applyAlignment="1">
      <alignment horizontal="center" vertical="center" wrapText="1"/>
    </xf>
    <xf numFmtId="44" fontId="0" fillId="2" borderId="0" xfId="1" applyFont="1" applyFill="1"/>
    <xf numFmtId="44" fontId="0" fillId="3" borderId="0" xfId="1" applyFont="1" applyFill="1"/>
    <xf numFmtId="44" fontId="0" fillId="0" borderId="11" xfId="0" applyNumberFormat="1" applyBorder="1"/>
    <xf numFmtId="0" fontId="3" fillId="0" borderId="0" xfId="0" applyFont="1" applyAlignment="1"/>
    <xf numFmtId="0" fontId="11" fillId="0" borderId="0" xfId="0" applyFont="1" applyAlignment="1">
      <alignment horizontal="left" vertical="center" indent="5"/>
    </xf>
    <xf numFmtId="44" fontId="3" fillId="3" borderId="11" xfId="0" applyNumberFormat="1" applyFont="1" applyFill="1" applyBorder="1"/>
    <xf numFmtId="0" fontId="0" fillId="0" borderId="0" xfId="0" applyFill="1"/>
    <xf numFmtId="44" fontId="0" fillId="0" borderId="0" xfId="0" applyNumberFormat="1"/>
    <xf numFmtId="0" fontId="3" fillId="0" borderId="0" xfId="0" applyFont="1" applyFill="1" applyAlignment="1">
      <alignment horizontal="left" inden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3" fillId="0" borderId="15" xfId="0" applyFont="1" applyFill="1" applyBorder="1" applyAlignment="1">
      <alignment horizontal="left"/>
    </xf>
    <xf numFmtId="0" fontId="14" fillId="0" borderId="10" xfId="0" applyFont="1" applyBorder="1"/>
    <xf numFmtId="44" fontId="14" fillId="0" borderId="10" xfId="0" applyNumberFormat="1" applyFont="1" applyBorder="1"/>
    <xf numFmtId="44" fontId="14" fillId="0" borderId="16" xfId="0" applyNumberFormat="1" applyFont="1" applyBorder="1"/>
    <xf numFmtId="0" fontId="0" fillId="0" borderId="6" xfId="0" applyBorder="1"/>
    <xf numFmtId="0" fontId="0" fillId="3" borderId="6" xfId="0" applyFill="1" applyBorder="1"/>
    <xf numFmtId="0" fontId="3" fillId="0" borderId="0" xfId="0" applyFont="1" applyBorder="1"/>
    <xf numFmtId="14" fontId="0" fillId="0" borderId="0" xfId="0" applyNumberFormat="1" applyFill="1" applyBorder="1"/>
    <xf numFmtId="0" fontId="3" fillId="6" borderId="0" xfId="0" applyFont="1" applyFill="1" applyBorder="1"/>
    <xf numFmtId="14" fontId="0" fillId="6" borderId="0" xfId="0" applyNumberFormat="1" applyFill="1" applyBorder="1"/>
    <xf numFmtId="0" fontId="0" fillId="6" borderId="0" xfId="0" applyFill="1"/>
    <xf numFmtId="0" fontId="6" fillId="0" borderId="0" xfId="0" applyFont="1" applyFill="1"/>
    <xf numFmtId="0" fontId="0" fillId="0" borderId="0" xfId="0" applyFill="1" applyAlignment="1">
      <alignment horizontal="center"/>
    </xf>
    <xf numFmtId="0" fontId="16" fillId="0" borderId="0" xfId="0" applyFont="1" applyAlignment="1">
      <alignment vertical="center"/>
    </xf>
    <xf numFmtId="44" fontId="3" fillId="0" borderId="0" xfId="0" applyNumberFormat="1" applyFont="1" applyBorder="1"/>
    <xf numFmtId="0" fontId="3" fillId="0" borderId="0" xfId="0" applyFont="1" applyFill="1" applyBorder="1" applyAlignment="1">
      <alignment horizontal="center"/>
    </xf>
    <xf numFmtId="0" fontId="0" fillId="0" borderId="0" xfId="0" applyFill="1" applyBorder="1" applyAlignment="1">
      <alignment horizontal="center"/>
    </xf>
    <xf numFmtId="0" fontId="3" fillId="3" borderId="11" xfId="0" applyFont="1" applyFill="1" applyBorder="1"/>
    <xf numFmtId="0" fontId="3" fillId="7" borderId="0" xfId="0" applyFont="1" applyFill="1" applyAlignment="1">
      <alignment horizontal="center"/>
    </xf>
    <xf numFmtId="0" fontId="3" fillId="7" borderId="0" xfId="0" applyFont="1" applyFill="1" applyAlignment="1">
      <alignment horizontal="center" wrapText="1"/>
    </xf>
    <xf numFmtId="44" fontId="0" fillId="3" borderId="11" xfId="0" applyNumberFormat="1" applyFont="1" applyFill="1" applyBorder="1"/>
    <xf numFmtId="44" fontId="3" fillId="3" borderId="1" xfId="0" applyNumberFormat="1" applyFont="1" applyFill="1" applyBorder="1"/>
    <xf numFmtId="0" fontId="0" fillId="0" borderId="0" xfId="0" applyBorder="1"/>
    <xf numFmtId="0" fontId="0" fillId="0" borderId="19" xfId="0" applyBorder="1"/>
    <xf numFmtId="0" fontId="0" fillId="0" borderId="20" xfId="0" applyBorder="1"/>
    <xf numFmtId="0" fontId="13" fillId="0" borderId="20" xfId="0" applyFont="1" applyFill="1" applyBorder="1" applyAlignment="1">
      <alignment horizontal="right"/>
    </xf>
    <xf numFmtId="44" fontId="0" fillId="0" borderId="21" xfId="0" applyNumberFormat="1" applyBorder="1"/>
    <xf numFmtId="0" fontId="0" fillId="5" borderId="6" xfId="0" applyFill="1" applyBorder="1"/>
    <xf numFmtId="0" fontId="20" fillId="0" borderId="0" xfId="0" applyFont="1"/>
    <xf numFmtId="44" fontId="0" fillId="2" borderId="0" xfId="1" applyFont="1" applyFill="1" applyBorder="1"/>
    <xf numFmtId="44" fontId="0" fillId="3" borderId="0" xfId="1" applyFont="1" applyFill="1" applyBorder="1"/>
    <xf numFmtId="44" fontId="0" fillId="3" borderId="0" xfId="0" applyNumberFormat="1" applyFill="1" applyBorder="1"/>
    <xf numFmtId="0" fontId="0" fillId="0" borderId="0" xfId="0" applyAlignment="1">
      <alignment horizontal="right"/>
    </xf>
    <xf numFmtId="44" fontId="0" fillId="3" borderId="10" xfId="0" applyNumberFormat="1" applyFill="1" applyBorder="1"/>
    <xf numFmtId="44" fontId="0" fillId="0" borderId="11" xfId="0" applyNumberFormat="1" applyFont="1" applyBorder="1"/>
    <xf numFmtId="0" fontId="21" fillId="0" borderId="0" xfId="0" applyFont="1" applyFill="1" applyAlignment="1"/>
    <xf numFmtId="0" fontId="21" fillId="0" borderId="0" xfId="0" applyFont="1" applyFill="1"/>
    <xf numFmtId="43" fontId="0" fillId="2" borderId="0" xfId="0" applyNumberFormat="1" applyFill="1"/>
    <xf numFmtId="164" fontId="0" fillId="2" borderId="0" xfId="3" applyNumberFormat="1" applyFont="1" applyFill="1"/>
    <xf numFmtId="0" fontId="3" fillId="7" borderId="5" xfId="0" applyFont="1" applyFill="1" applyBorder="1" applyAlignment="1">
      <alignment horizontal="center"/>
    </xf>
    <xf numFmtId="0" fontId="3" fillId="7" borderId="0" xfId="0" applyFont="1" applyFill="1" applyBorder="1" applyAlignment="1">
      <alignment horizontal="center"/>
    </xf>
    <xf numFmtId="0" fontId="3" fillId="7" borderId="6" xfId="0" applyFont="1" applyFill="1" applyBorder="1" applyAlignment="1">
      <alignment horizontal="center"/>
    </xf>
    <xf numFmtId="0" fontId="3" fillId="7" borderId="5" xfId="0" applyFont="1" applyFill="1" applyBorder="1"/>
    <xf numFmtId="14" fontId="3" fillId="7" borderId="0" xfId="0" applyNumberFormat="1" applyFont="1" applyFill="1" applyBorder="1"/>
    <xf numFmtId="14" fontId="3" fillId="7" borderId="6" xfId="0" applyNumberFormat="1" applyFont="1" applyFill="1" applyBorder="1"/>
    <xf numFmtId="14" fontId="3" fillId="7" borderId="0" xfId="0" applyNumberFormat="1" applyFont="1" applyFill="1" applyBorder="1" applyAlignment="1">
      <alignment horizontal="center"/>
    </xf>
    <xf numFmtId="14" fontId="3" fillId="7" borderId="6" xfId="0" applyNumberFormat="1" applyFont="1" applyFill="1" applyBorder="1" applyAlignment="1">
      <alignment horizontal="center"/>
    </xf>
    <xf numFmtId="44" fontId="0" fillId="0" borderId="0" xfId="1" applyFont="1"/>
    <xf numFmtId="44" fontId="0" fillId="0" borderId="0" xfId="0" applyNumberFormat="1" applyFill="1"/>
    <xf numFmtId="0" fontId="22" fillId="0" borderId="0" xfId="0" applyFont="1" applyFill="1"/>
    <xf numFmtId="44" fontId="0" fillId="3" borderId="11" xfId="0" applyNumberFormat="1" applyFill="1" applyBorder="1"/>
    <xf numFmtId="0" fontId="3" fillId="0" borderId="0" xfId="0" applyFont="1" applyAlignment="1">
      <alignment horizontal="center"/>
    </xf>
    <xf numFmtId="0" fontId="23" fillId="0" borderId="0" xfId="0" applyFont="1" applyAlignment="1">
      <alignment horizontal="center"/>
    </xf>
    <xf numFmtId="0" fontId="21" fillId="0" borderId="0" xfId="0" applyFont="1" applyFill="1" applyAlignment="1">
      <alignment horizontal="center"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0" fillId="3" borderId="7" xfId="0" applyFill="1" applyBorder="1" applyAlignment="1">
      <alignment horizontal="center"/>
    </xf>
    <xf numFmtId="0" fontId="0" fillId="3" borderId="9" xfId="0" applyFill="1" applyBorder="1" applyAlignment="1">
      <alignment horizontal="center"/>
    </xf>
    <xf numFmtId="0" fontId="0" fillId="2" borderId="0" xfId="0" applyFill="1" applyAlignment="1">
      <alignment horizontal="center"/>
    </xf>
    <xf numFmtId="0" fontId="15" fillId="0" borderId="0" xfId="2" applyFont="1" applyAlignment="1">
      <alignment horizontal="center"/>
    </xf>
    <xf numFmtId="0" fontId="9" fillId="0" borderId="0" xfId="0" applyFont="1" applyAlignment="1">
      <alignment horizontal="center"/>
    </xf>
    <xf numFmtId="0" fontId="0" fillId="2" borderId="22" xfId="0" applyFill="1" applyBorder="1" applyAlignment="1">
      <alignment horizontal="center"/>
    </xf>
    <xf numFmtId="0" fontId="0" fillId="2" borderId="23" xfId="0" applyFill="1" applyBorder="1" applyAlignment="1">
      <alignment horizontal="center"/>
    </xf>
    <xf numFmtId="0" fontId="2" fillId="4" borderId="0" xfId="0" applyFont="1" applyFill="1" applyBorder="1" applyAlignment="1">
      <alignment horizontal="center"/>
    </xf>
    <xf numFmtId="0" fontId="18" fillId="0" borderId="0" xfId="0" applyFont="1" applyAlignment="1">
      <alignment horizontal="center"/>
    </xf>
    <xf numFmtId="0" fontId="0" fillId="2" borderId="5" xfId="0" applyFill="1" applyBorder="1" applyAlignment="1">
      <alignment horizontal="center"/>
    </xf>
    <xf numFmtId="0" fontId="0" fillId="2" borderId="6" xfId="0" applyFill="1" applyBorder="1" applyAlignment="1">
      <alignment horizontal="center"/>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1343025</xdr:colOff>
      <xdr:row>3</xdr:row>
      <xdr:rowOff>83721</xdr:rowOff>
    </xdr:to>
    <xdr:pic>
      <xdr:nvPicPr>
        <xdr:cNvPr id="3" name="Picture 2">
          <a:extLst>
            <a:ext uri="{FF2B5EF4-FFF2-40B4-BE49-F238E27FC236}">
              <a16:creationId xmlns:a16="http://schemas.microsoft.com/office/drawing/2014/main" id="{05397FE1-72C5-4B33-B2DB-72BD6AC795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314450" cy="6552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1343025</xdr:colOff>
      <xdr:row>3</xdr:row>
      <xdr:rowOff>83721</xdr:rowOff>
    </xdr:to>
    <xdr:pic>
      <xdr:nvPicPr>
        <xdr:cNvPr id="2" name="Picture 1">
          <a:extLst>
            <a:ext uri="{FF2B5EF4-FFF2-40B4-BE49-F238E27FC236}">
              <a16:creationId xmlns:a16="http://schemas.microsoft.com/office/drawing/2014/main" id="{CDCD3B7D-6BB1-4B21-9D27-91EFAD0121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314450" cy="6552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1343025</xdr:colOff>
      <xdr:row>3</xdr:row>
      <xdr:rowOff>83721</xdr:rowOff>
    </xdr:to>
    <xdr:pic>
      <xdr:nvPicPr>
        <xdr:cNvPr id="2" name="Picture 1">
          <a:extLst>
            <a:ext uri="{FF2B5EF4-FFF2-40B4-BE49-F238E27FC236}">
              <a16:creationId xmlns:a16="http://schemas.microsoft.com/office/drawing/2014/main" id="{DC65C534-DCEF-4701-811C-E5A328295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314450" cy="655221"/>
        </a:xfrm>
        <a:prstGeom prst="rect">
          <a:avLst/>
        </a:prstGeom>
      </xdr:spPr>
    </xdr:pic>
    <xdr:clientData/>
  </xdr:twoCellAnchor>
</xdr:wsDr>
</file>

<file path=xl/theme/theme1.xml><?xml version="1.0" encoding="utf-8"?>
<a:theme xmlns:a="http://schemas.openxmlformats.org/drawingml/2006/main" name="Office Theme">
  <a:themeElements>
    <a:clrScheme name="TKF">
      <a:dk1>
        <a:sysClr val="windowText" lastClr="000000"/>
      </a:dk1>
      <a:lt1>
        <a:sysClr val="window" lastClr="FFFFFF"/>
      </a:lt1>
      <a:dk2>
        <a:srgbClr val="004579"/>
      </a:dk2>
      <a:lt2>
        <a:srgbClr val="EEECE1"/>
      </a:lt2>
      <a:accent1>
        <a:srgbClr val="004579"/>
      </a:accent1>
      <a:accent2>
        <a:srgbClr val="5F9080"/>
      </a:accent2>
      <a:accent3>
        <a:srgbClr val="E54C15"/>
      </a:accent3>
      <a:accent4>
        <a:srgbClr val="EEEEEE"/>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ba.gov/sites/default/files/2020-06/PPP--IFR--Revisions-to-Loan-Forgiveness-Interim-Final-Rule-and-SBA-Loan-Review-Procedures-Interim-Final-Rule-508.pdf" TargetMode="External"/><Relationship Id="rId1" Type="http://schemas.openxmlformats.org/officeDocument/2006/relationships/hyperlink" Target="https://www.sba.gov/sites/default/files/2020-06/PPP--IFR--Revisions-to-Loan-Forgiveness-Interim-Final-Rule-and-SBA-Loan-Review-Procedures-Interim-Final-Rule-508.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ba.gov/sites/default/files/2020-06/PPP%20Loan%20Forgiveness%20Application%20Form%20EZ%20Instructions%20%28Revised%2006.16.2020%29-508.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614CB-0FD9-418B-B53C-5DA085FAAE5F}">
  <dimension ref="A1:S76"/>
  <sheetViews>
    <sheetView tabSelected="1" zoomScaleNormal="100" workbookViewId="0">
      <selection activeCell="F11" sqref="A1:I11"/>
    </sheetView>
  </sheetViews>
  <sheetFormatPr defaultRowHeight="15" x14ac:dyDescent="0.25"/>
  <cols>
    <col min="1" max="1" width="23.5703125" customWidth="1"/>
    <col min="2" max="2" width="16.7109375" customWidth="1"/>
    <col min="3" max="3" width="13.5703125" customWidth="1"/>
    <col min="4" max="4" width="14.140625" customWidth="1"/>
    <col min="6" max="6" width="10.5703125" bestFit="1" customWidth="1"/>
    <col min="7" max="7" width="13.42578125" customWidth="1"/>
    <col min="8" max="9" width="16.42578125" customWidth="1"/>
    <col min="10" max="10" width="11.5703125" style="26" bestFit="1" customWidth="1"/>
    <col min="11" max="17" width="9.140625" style="26"/>
  </cols>
  <sheetData>
    <row r="1" spans="1:9" x14ac:dyDescent="0.25">
      <c r="B1" s="83" t="s">
        <v>83</v>
      </c>
      <c r="C1" s="83"/>
      <c r="D1" s="83"/>
      <c r="E1" s="83"/>
      <c r="F1" s="83"/>
      <c r="G1" s="83"/>
      <c r="H1" s="83"/>
      <c r="I1" s="83"/>
    </row>
    <row r="2" spans="1:9" x14ac:dyDescent="0.25">
      <c r="B2" s="83" t="s">
        <v>84</v>
      </c>
      <c r="C2" s="83"/>
      <c r="D2" s="83"/>
      <c r="E2" s="83"/>
      <c r="F2" s="83"/>
      <c r="G2" s="83"/>
      <c r="H2" s="83"/>
      <c r="I2" s="83"/>
    </row>
    <row r="3" spans="1:9" x14ac:dyDescent="0.25">
      <c r="H3" t="s">
        <v>85</v>
      </c>
      <c r="I3" s="1">
        <v>44067</v>
      </c>
    </row>
    <row r="4" spans="1:9" ht="15.75" thickBot="1" x14ac:dyDescent="0.3"/>
    <row r="5" spans="1:9" x14ac:dyDescent="0.25">
      <c r="A5" s="86" t="s">
        <v>73</v>
      </c>
      <c r="B5" s="87"/>
      <c r="C5" s="88"/>
      <c r="E5" s="89" t="s">
        <v>38</v>
      </c>
      <c r="F5" s="90"/>
    </row>
    <row r="6" spans="1:9" x14ac:dyDescent="0.25">
      <c r="A6" s="6" t="s">
        <v>74</v>
      </c>
      <c r="B6" s="61"/>
      <c r="C6" s="36"/>
      <c r="E6" s="96" t="s">
        <v>37</v>
      </c>
      <c r="F6" s="97"/>
    </row>
    <row r="7" spans="1:9" ht="15.75" thickBot="1" x14ac:dyDescent="0.3">
      <c r="A7" s="6" t="s">
        <v>95</v>
      </c>
      <c r="B7" s="7"/>
      <c r="C7" s="36"/>
      <c r="E7" s="91" t="s">
        <v>81</v>
      </c>
      <c r="F7" s="92"/>
    </row>
    <row r="8" spans="1:9" x14ac:dyDescent="0.25">
      <c r="A8" s="71"/>
      <c r="B8" s="72" t="s">
        <v>97</v>
      </c>
      <c r="C8" s="73" t="s">
        <v>98</v>
      </c>
      <c r="E8" s="48"/>
      <c r="F8" s="48"/>
    </row>
    <row r="9" spans="1:9" x14ac:dyDescent="0.25">
      <c r="A9" s="6" t="s">
        <v>2</v>
      </c>
      <c r="B9" s="8">
        <f>B7</f>
        <v>0</v>
      </c>
      <c r="C9" s="9">
        <f>B9+55</f>
        <v>55</v>
      </c>
      <c r="E9" s="26"/>
      <c r="F9" s="26"/>
    </row>
    <row r="10" spans="1:9" x14ac:dyDescent="0.25">
      <c r="A10" s="6" t="s">
        <v>0</v>
      </c>
      <c r="B10" s="7"/>
      <c r="C10" s="9">
        <f>B10+55</f>
        <v>55</v>
      </c>
    </row>
    <row r="11" spans="1:9" ht="6" customHeight="1" x14ac:dyDescent="0.25">
      <c r="A11" s="13"/>
      <c r="B11" s="8"/>
      <c r="C11" s="37"/>
    </row>
    <row r="12" spans="1:9" x14ac:dyDescent="0.25">
      <c r="A12" s="6" t="s">
        <v>3</v>
      </c>
      <c r="B12" s="8">
        <f>B7</f>
        <v>0</v>
      </c>
      <c r="C12" s="9">
        <f>B12+167</f>
        <v>167</v>
      </c>
    </row>
    <row r="13" spans="1:9" ht="15.75" thickBot="1" x14ac:dyDescent="0.3">
      <c r="A13" s="10" t="s">
        <v>1</v>
      </c>
      <c r="B13" s="11">
        <f>B10</f>
        <v>0</v>
      </c>
      <c r="C13" s="12">
        <f>B13+167</f>
        <v>167</v>
      </c>
      <c r="D13" s="68"/>
      <c r="E13" s="68"/>
      <c r="F13" s="68"/>
      <c r="G13" s="68"/>
    </row>
    <row r="14" spans="1:9" x14ac:dyDescent="0.25">
      <c r="A14" s="38"/>
      <c r="B14" s="39"/>
      <c r="C14" s="39"/>
    </row>
    <row r="15" spans="1:9" ht="9.75" customHeight="1" x14ac:dyDescent="0.25">
      <c r="A15" s="40"/>
      <c r="B15" s="41"/>
      <c r="C15" s="41"/>
      <c r="D15" s="42"/>
      <c r="E15" s="42"/>
      <c r="F15" s="42"/>
      <c r="G15" s="42"/>
      <c r="H15" s="42"/>
      <c r="I15" s="42"/>
    </row>
    <row r="17" spans="1:13" ht="15.75" x14ac:dyDescent="0.25">
      <c r="A17" s="15" t="s">
        <v>4</v>
      </c>
      <c r="D17" s="93"/>
      <c r="E17" s="93"/>
      <c r="F17" s="93"/>
      <c r="G17" s="93"/>
    </row>
    <row r="18" spans="1:13" s="26" customFormat="1" ht="15.75" x14ac:dyDescent="0.25">
      <c r="A18" s="43"/>
      <c r="D18" s="44"/>
      <c r="E18" s="44"/>
      <c r="F18" s="44"/>
      <c r="G18" s="44"/>
    </row>
    <row r="19" spans="1:13" ht="9.75" customHeight="1" x14ac:dyDescent="0.25">
      <c r="A19" s="40"/>
      <c r="B19" s="41"/>
      <c r="C19" s="41"/>
      <c r="D19" s="42"/>
      <c r="E19" s="42"/>
      <c r="F19" s="42"/>
      <c r="G19" s="42"/>
      <c r="H19" s="42"/>
      <c r="I19" s="42"/>
    </row>
    <row r="20" spans="1:13" x14ac:dyDescent="0.25">
      <c r="A20" s="16" t="s">
        <v>39</v>
      </c>
    </row>
    <row r="21" spans="1:13" x14ac:dyDescent="0.25">
      <c r="A21" s="16"/>
    </row>
    <row r="22" spans="1:13" ht="15.75" x14ac:dyDescent="0.25">
      <c r="A22" s="84" t="s">
        <v>16</v>
      </c>
      <c r="B22" s="84"/>
      <c r="C22" s="84"/>
      <c r="D22" s="84"/>
      <c r="E22" s="84"/>
      <c r="F22" s="84"/>
      <c r="G22" s="84"/>
      <c r="H22" s="84"/>
      <c r="I22" s="84"/>
    </row>
    <row r="23" spans="1:13" x14ac:dyDescent="0.25">
      <c r="A23" s="95" t="s">
        <v>110</v>
      </c>
      <c r="B23" s="95"/>
      <c r="C23" s="95"/>
      <c r="D23" s="95"/>
      <c r="E23" s="95"/>
      <c r="F23" s="95"/>
      <c r="G23" s="95"/>
      <c r="H23" s="95"/>
      <c r="I23" s="95"/>
      <c r="J23" s="68"/>
    </row>
    <row r="24" spans="1:13" ht="60" x14ac:dyDescent="0.25">
      <c r="A24" s="18" t="s">
        <v>5</v>
      </c>
      <c r="B24" s="19" t="s">
        <v>6</v>
      </c>
      <c r="C24" s="19" t="s">
        <v>14</v>
      </c>
      <c r="D24" s="19" t="s">
        <v>15</v>
      </c>
      <c r="E24" s="19" t="s">
        <v>11</v>
      </c>
      <c r="F24" s="19" t="s">
        <v>12</v>
      </c>
      <c r="G24" s="19" t="s">
        <v>13</v>
      </c>
      <c r="H24" s="19" t="s">
        <v>22</v>
      </c>
      <c r="I24" s="19" t="s">
        <v>23</v>
      </c>
    </row>
    <row r="25" spans="1:13" x14ac:dyDescent="0.25">
      <c r="A25" s="3" t="s">
        <v>99</v>
      </c>
      <c r="B25" s="69"/>
      <c r="C25" s="21">
        <f>IF(B25&gt;15385,15385,B25)</f>
        <v>0</v>
      </c>
      <c r="D25" s="21">
        <f>IF(B25&gt;46154,46154,B25)</f>
        <v>0</v>
      </c>
      <c r="E25" s="20"/>
      <c r="F25" s="20"/>
      <c r="G25" s="20"/>
      <c r="H25" s="21">
        <f>C25+SUM(E25:G25)</f>
        <v>0</v>
      </c>
      <c r="I25" s="21">
        <f>D25+SUM(E25:G25)</f>
        <v>0</v>
      </c>
      <c r="K25" s="68"/>
      <c r="L25" s="68"/>
      <c r="M25" s="68"/>
    </row>
    <row r="26" spans="1:13" x14ac:dyDescent="0.25">
      <c r="A26" s="3" t="s">
        <v>100</v>
      </c>
      <c r="B26" s="69"/>
      <c r="C26" s="21">
        <f t="shared" ref="C26:C37" si="0">IF(B26&gt;15385,15385,B26)</f>
        <v>0</v>
      </c>
      <c r="D26" s="21">
        <f t="shared" ref="D26:D37" si="1">IF(B26&gt;46154,46154,B26)</f>
        <v>0</v>
      </c>
      <c r="E26" s="20"/>
      <c r="F26" s="20"/>
      <c r="G26" s="20"/>
      <c r="H26" s="21">
        <f t="shared" ref="H26:H37" si="2">C26+SUM(E26:G26)</f>
        <v>0</v>
      </c>
      <c r="I26" s="21">
        <f t="shared" ref="I26:I37" si="3">D26+SUM(E26:G26)</f>
        <v>0</v>
      </c>
    </row>
    <row r="27" spans="1:13" x14ac:dyDescent="0.25">
      <c r="A27" s="3" t="s">
        <v>101</v>
      </c>
      <c r="B27" s="69"/>
      <c r="C27" s="21">
        <f t="shared" si="0"/>
        <v>0</v>
      </c>
      <c r="D27" s="21">
        <f t="shared" si="1"/>
        <v>0</v>
      </c>
      <c r="E27" s="20"/>
      <c r="F27" s="20"/>
      <c r="G27" s="20"/>
      <c r="H27" s="21">
        <f t="shared" si="2"/>
        <v>0</v>
      </c>
      <c r="I27" s="21">
        <f t="shared" si="3"/>
        <v>0</v>
      </c>
    </row>
    <row r="28" spans="1:13" x14ac:dyDescent="0.25">
      <c r="A28" s="3" t="s">
        <v>102</v>
      </c>
      <c r="B28" s="69"/>
      <c r="C28" s="21">
        <f t="shared" si="0"/>
        <v>0</v>
      </c>
      <c r="D28" s="21">
        <f t="shared" si="1"/>
        <v>0</v>
      </c>
      <c r="E28" s="20"/>
      <c r="F28" s="20"/>
      <c r="G28" s="20"/>
      <c r="H28" s="21">
        <f t="shared" si="2"/>
        <v>0</v>
      </c>
      <c r="I28" s="21">
        <f t="shared" si="3"/>
        <v>0</v>
      </c>
    </row>
    <row r="29" spans="1:13" x14ac:dyDescent="0.25">
      <c r="A29" s="3" t="s">
        <v>103</v>
      </c>
      <c r="B29" s="69"/>
      <c r="C29" s="21">
        <f t="shared" si="0"/>
        <v>0</v>
      </c>
      <c r="D29" s="21">
        <f t="shared" si="1"/>
        <v>0</v>
      </c>
      <c r="E29" s="20"/>
      <c r="F29" s="20"/>
      <c r="G29" s="20"/>
      <c r="H29" s="21">
        <f t="shared" si="2"/>
        <v>0</v>
      </c>
      <c r="I29" s="21">
        <f t="shared" si="3"/>
        <v>0</v>
      </c>
    </row>
    <row r="30" spans="1:13" x14ac:dyDescent="0.25">
      <c r="A30" s="3" t="s">
        <v>104</v>
      </c>
      <c r="B30" s="69"/>
      <c r="C30" s="21">
        <f t="shared" si="0"/>
        <v>0</v>
      </c>
      <c r="D30" s="21">
        <f t="shared" si="1"/>
        <v>0</v>
      </c>
      <c r="E30" s="20"/>
      <c r="F30" s="20"/>
      <c r="G30" s="20"/>
      <c r="H30" s="21">
        <f t="shared" si="2"/>
        <v>0</v>
      </c>
      <c r="I30" s="21">
        <f t="shared" si="3"/>
        <v>0</v>
      </c>
    </row>
    <row r="31" spans="1:13" x14ac:dyDescent="0.25">
      <c r="A31" s="3" t="s">
        <v>105</v>
      </c>
      <c r="B31" s="69"/>
      <c r="C31" s="21">
        <f t="shared" si="0"/>
        <v>0</v>
      </c>
      <c r="D31" s="21">
        <f t="shared" si="1"/>
        <v>0</v>
      </c>
      <c r="E31" s="20"/>
      <c r="F31" s="20"/>
      <c r="G31" s="20"/>
      <c r="H31" s="21">
        <f t="shared" si="2"/>
        <v>0</v>
      </c>
      <c r="I31" s="21">
        <f t="shared" si="3"/>
        <v>0</v>
      </c>
    </row>
    <row r="32" spans="1:13" x14ac:dyDescent="0.25">
      <c r="A32" s="3" t="s">
        <v>106</v>
      </c>
      <c r="B32" s="69"/>
      <c r="C32" s="21">
        <f t="shared" si="0"/>
        <v>0</v>
      </c>
      <c r="D32" s="21">
        <f t="shared" si="1"/>
        <v>0</v>
      </c>
      <c r="E32" s="20"/>
      <c r="F32" s="20"/>
      <c r="G32" s="20"/>
      <c r="H32" s="21">
        <f t="shared" si="2"/>
        <v>0</v>
      </c>
      <c r="I32" s="21">
        <f t="shared" si="3"/>
        <v>0</v>
      </c>
    </row>
    <row r="33" spans="1:19" x14ac:dyDescent="0.25">
      <c r="A33" s="3" t="s">
        <v>7</v>
      </c>
      <c r="B33" s="69"/>
      <c r="C33" s="21">
        <f t="shared" si="0"/>
        <v>0</v>
      </c>
      <c r="D33" s="21">
        <f t="shared" si="1"/>
        <v>0</v>
      </c>
      <c r="E33" s="20"/>
      <c r="F33" s="20"/>
      <c r="G33" s="20"/>
      <c r="H33" s="21">
        <f t="shared" si="2"/>
        <v>0</v>
      </c>
      <c r="I33" s="21">
        <f t="shared" si="3"/>
        <v>0</v>
      </c>
    </row>
    <row r="34" spans="1:19" x14ac:dyDescent="0.25">
      <c r="A34" s="3" t="s">
        <v>8</v>
      </c>
      <c r="B34" s="20"/>
      <c r="C34" s="21">
        <f t="shared" si="0"/>
        <v>0</v>
      </c>
      <c r="D34" s="21">
        <f t="shared" si="1"/>
        <v>0</v>
      </c>
      <c r="E34" s="20"/>
      <c r="F34" s="20"/>
      <c r="G34" s="20"/>
      <c r="H34" s="21">
        <f t="shared" si="2"/>
        <v>0</v>
      </c>
      <c r="I34" s="21">
        <f t="shared" si="3"/>
        <v>0</v>
      </c>
    </row>
    <row r="35" spans="1:19" x14ac:dyDescent="0.25">
      <c r="A35" s="3" t="s">
        <v>9</v>
      </c>
      <c r="B35" s="20"/>
      <c r="C35" s="21">
        <f t="shared" si="0"/>
        <v>0</v>
      </c>
      <c r="D35" s="21">
        <f t="shared" si="1"/>
        <v>0</v>
      </c>
      <c r="E35" s="20"/>
      <c r="F35" s="20"/>
      <c r="G35" s="20"/>
      <c r="H35" s="21">
        <f t="shared" si="2"/>
        <v>0</v>
      </c>
      <c r="I35" s="21">
        <f t="shared" si="3"/>
        <v>0</v>
      </c>
    </row>
    <row r="36" spans="1:19" x14ac:dyDescent="0.25">
      <c r="A36" s="3" t="s">
        <v>10</v>
      </c>
      <c r="B36" s="20"/>
      <c r="C36" s="21">
        <f t="shared" si="0"/>
        <v>0</v>
      </c>
      <c r="D36" s="21">
        <f t="shared" si="1"/>
        <v>0</v>
      </c>
      <c r="E36" s="20"/>
      <c r="F36" s="20"/>
      <c r="G36" s="20"/>
      <c r="H36" s="21">
        <f t="shared" si="2"/>
        <v>0</v>
      </c>
      <c r="I36" s="21">
        <f t="shared" si="3"/>
        <v>0</v>
      </c>
    </row>
    <row r="37" spans="1:19" x14ac:dyDescent="0.25">
      <c r="A37" s="3"/>
      <c r="B37" s="20"/>
      <c r="C37" s="21">
        <f t="shared" si="0"/>
        <v>0</v>
      </c>
      <c r="D37" s="21">
        <f t="shared" si="1"/>
        <v>0</v>
      </c>
      <c r="E37" s="20"/>
      <c r="F37" s="20"/>
      <c r="G37" s="20"/>
      <c r="H37" s="21">
        <f t="shared" si="2"/>
        <v>0</v>
      </c>
      <c r="I37" s="21">
        <f t="shared" si="3"/>
        <v>0</v>
      </c>
    </row>
    <row r="38" spans="1:19" x14ac:dyDescent="0.25">
      <c r="A38" s="28" t="s">
        <v>90</v>
      </c>
      <c r="B38" s="25">
        <f>SUM(B25:B37)</f>
        <v>0</v>
      </c>
      <c r="C38" s="25">
        <f>SUM(C25:C37)</f>
        <v>0</v>
      </c>
      <c r="D38" s="25">
        <f t="shared" ref="D38:I38" si="4">SUM(D25:D37)</f>
        <v>0</v>
      </c>
      <c r="E38" s="25">
        <f t="shared" si="4"/>
        <v>0</v>
      </c>
      <c r="F38" s="25">
        <f t="shared" si="4"/>
        <v>0</v>
      </c>
      <c r="G38" s="25">
        <f>SUM(G25:G37)</f>
        <v>0</v>
      </c>
      <c r="H38" s="25">
        <f t="shared" si="4"/>
        <v>0</v>
      </c>
      <c r="I38" s="25">
        <f t="shared" si="4"/>
        <v>0</v>
      </c>
      <c r="J38" s="80"/>
    </row>
    <row r="40" spans="1:19" ht="15.75" x14ac:dyDescent="0.25">
      <c r="A40" s="24"/>
    </row>
    <row r="41" spans="1:19" ht="15.75" x14ac:dyDescent="0.25">
      <c r="A41" s="84" t="s">
        <v>111</v>
      </c>
      <c r="B41" s="84"/>
      <c r="C41" s="84"/>
      <c r="D41" s="84"/>
      <c r="E41" s="84"/>
      <c r="F41" s="84"/>
      <c r="G41" s="84"/>
      <c r="H41" s="84"/>
      <c r="I41" s="84"/>
    </row>
    <row r="42" spans="1:19" x14ac:dyDescent="0.25">
      <c r="A42" s="94" t="s">
        <v>91</v>
      </c>
      <c r="B42" s="94"/>
      <c r="C42" s="94"/>
      <c r="D42" s="94"/>
      <c r="E42" s="94"/>
      <c r="F42" s="94"/>
      <c r="G42" s="94"/>
      <c r="H42" s="94"/>
      <c r="I42" s="94"/>
    </row>
    <row r="43" spans="1:19" ht="60" x14ac:dyDescent="0.25">
      <c r="A43" s="18" t="s">
        <v>17</v>
      </c>
      <c r="B43" s="19" t="s">
        <v>41</v>
      </c>
      <c r="C43" s="19" t="s">
        <v>107</v>
      </c>
      <c r="D43" s="19" t="s">
        <v>108</v>
      </c>
      <c r="E43" s="19" t="s">
        <v>109</v>
      </c>
      <c r="F43" s="19" t="s">
        <v>40</v>
      </c>
      <c r="G43" s="19" t="s">
        <v>42</v>
      </c>
      <c r="H43" s="19" t="s">
        <v>18</v>
      </c>
      <c r="I43" s="19" t="s">
        <v>19</v>
      </c>
      <c r="J43" s="80"/>
    </row>
    <row r="44" spans="1:19" x14ac:dyDescent="0.25">
      <c r="A44" s="3" t="s">
        <v>25</v>
      </c>
      <c r="B44" s="20"/>
      <c r="C44" s="20"/>
      <c r="D44" s="20"/>
      <c r="E44" s="20"/>
      <c r="H44" s="21">
        <f>IF(IF(C44+E44&lt;((B44+F44+G44)*(8/52)),C44+E44,(B44+F44+G44)*(8/52))&gt;15385,15385,IF(C44+E44&lt;((B44+F44+G44)*(8/52)),C44+E44,(B44+F44+G44)*(8/52)))</f>
        <v>0</v>
      </c>
      <c r="I44" s="21">
        <f>IF(IF(D44+E44&lt;((B44+F44+G44)*(2.5/12)),D44+E44,(B44+F44+G44)*(2.5/12))&gt;20833,20833,IF(D44+E44&lt;((B44+F44+G44)*(2.5/12)),D44+E44,(B44+F44+G44)*(2.5/12)))</f>
        <v>0</v>
      </c>
      <c r="J44" s="67"/>
      <c r="K44" s="67"/>
      <c r="L44" s="67"/>
      <c r="M44" s="67"/>
      <c r="N44" s="68"/>
      <c r="O44" s="68"/>
      <c r="P44" s="68"/>
      <c r="Q44" s="68"/>
      <c r="R44" s="68"/>
      <c r="S44" s="68"/>
    </row>
    <row r="45" spans="1:19" x14ac:dyDescent="0.25">
      <c r="A45" s="3" t="s">
        <v>43</v>
      </c>
      <c r="B45" s="20"/>
      <c r="C45" s="20"/>
      <c r="D45" s="20"/>
      <c r="E45" s="20"/>
      <c r="H45" s="21">
        <f t="shared" ref="H45:H47" si="5">IF(IF(C45+E45&lt;((B45+F45+G45)*(8/52)),C45+E45,(B45+F45+G45)*(8/52))&gt;15385,15385,IF(C45+E45&lt;((B45+F45+G45)*(8/52)),C45+E45,(B45+F45+G45)*(8/52)))</f>
        <v>0</v>
      </c>
      <c r="I45" s="21">
        <f t="shared" ref="I45:I47" si="6">IF(IF(D45+E45&lt;((B45+F45+G45)*(2.5/12)),D45+E45,(B45+F45+G45)*(2.5/12))&gt;20833,20833,IF(D45+E45&lt;((B45+F45+G45)*(2.5/12)),D45+E45,(B45+F45+G45)*(2.5/12)))</f>
        <v>0</v>
      </c>
      <c r="R45" s="26"/>
      <c r="S45" s="26"/>
    </row>
    <row r="46" spans="1:19" x14ac:dyDescent="0.25">
      <c r="A46" s="3"/>
      <c r="B46" s="20"/>
      <c r="C46" s="20"/>
      <c r="D46" s="20"/>
      <c r="E46" s="20"/>
      <c r="H46" s="21">
        <f t="shared" si="5"/>
        <v>0</v>
      </c>
      <c r="I46" s="21">
        <f t="shared" si="6"/>
        <v>0</v>
      </c>
    </row>
    <row r="47" spans="1:19" x14ac:dyDescent="0.25">
      <c r="A47" s="3"/>
      <c r="B47" s="20"/>
      <c r="C47" s="20"/>
      <c r="D47" s="20"/>
      <c r="E47" s="20"/>
      <c r="H47" s="21">
        <f t="shared" si="5"/>
        <v>0</v>
      </c>
      <c r="I47" s="21">
        <f t="shared" si="6"/>
        <v>0</v>
      </c>
      <c r="J47" s="68"/>
      <c r="K47" s="68"/>
      <c r="L47" s="68"/>
      <c r="M47" s="68"/>
    </row>
    <row r="48" spans="1:19" x14ac:dyDescent="0.25">
      <c r="A48" s="28" t="s">
        <v>24</v>
      </c>
      <c r="B48" s="25">
        <f>SUM(B44:B47)</f>
        <v>0</v>
      </c>
      <c r="C48" s="25"/>
      <c r="D48" s="25"/>
      <c r="E48" s="25"/>
      <c r="F48" s="25"/>
      <c r="G48" s="25"/>
      <c r="H48" s="25">
        <f>SUM(H43:H47)</f>
        <v>0</v>
      </c>
      <c r="I48" s="25">
        <f>SUM(I43:I47)</f>
        <v>0</v>
      </c>
    </row>
    <row r="50" spans="1:18" ht="15.75" x14ac:dyDescent="0.25">
      <c r="A50" s="84" t="s">
        <v>112</v>
      </c>
      <c r="B50" s="84"/>
      <c r="C50" s="84"/>
      <c r="D50" s="84"/>
      <c r="E50" s="84"/>
      <c r="F50" s="84"/>
      <c r="G50" s="84"/>
      <c r="H50" s="84"/>
      <c r="I50" s="84"/>
      <c r="K50" s="68"/>
      <c r="L50" s="68"/>
      <c r="M50" s="68"/>
      <c r="N50" s="68"/>
      <c r="O50" s="68"/>
      <c r="R50" s="26"/>
    </row>
    <row r="51" spans="1:18" x14ac:dyDescent="0.25">
      <c r="A51" s="94" t="s">
        <v>91</v>
      </c>
      <c r="B51" s="94"/>
      <c r="C51" s="94"/>
      <c r="D51" s="94"/>
      <c r="E51" s="94"/>
      <c r="F51" s="94"/>
      <c r="G51" s="94"/>
      <c r="H51" s="94"/>
      <c r="I51" s="94"/>
    </row>
    <row r="52" spans="1:18" ht="60" x14ac:dyDescent="0.25">
      <c r="A52" s="18" t="s">
        <v>17</v>
      </c>
      <c r="B52" s="19" t="s">
        <v>41</v>
      </c>
      <c r="C52" s="19" t="s">
        <v>107</v>
      </c>
      <c r="D52" s="19" t="s">
        <v>108</v>
      </c>
      <c r="E52" s="19" t="s">
        <v>109</v>
      </c>
      <c r="F52" s="19" t="s">
        <v>21</v>
      </c>
      <c r="G52" s="19" t="s">
        <v>42</v>
      </c>
      <c r="H52" s="19" t="s">
        <v>18</v>
      </c>
      <c r="I52" s="19" t="s">
        <v>19</v>
      </c>
      <c r="R52" s="26"/>
    </row>
    <row r="53" spans="1:18" x14ac:dyDescent="0.25">
      <c r="A53" s="3" t="s">
        <v>25</v>
      </c>
      <c r="B53" s="20"/>
      <c r="C53" s="20"/>
      <c r="D53" s="20"/>
      <c r="E53" s="20"/>
      <c r="H53" s="21">
        <f>IF(IF(C53+E53&lt;((B53+G53)*(8/52)),C53+E53,(B53+G53)*(8/52))&gt;15385,15385,IF(C53+E53&lt;((B53+G53)*(8/52)),C53+E53,(B53+G53)*(8/52)))</f>
        <v>0</v>
      </c>
      <c r="I53" s="21">
        <f>IF(IF(D53+E53&lt;((B53+G53)*(2.5/12)),D53+E53,(B53+G53)*(2.5/12))&gt;20833,20833,IF(D53+E53&lt;((B53+G53)*(2.5/12)),D53+E53,(B53+G53)*(2.5/12)))</f>
        <v>0</v>
      </c>
      <c r="J53" s="67"/>
      <c r="R53" s="26"/>
    </row>
    <row r="54" spans="1:18" x14ac:dyDescent="0.25">
      <c r="A54" s="3" t="s">
        <v>43</v>
      </c>
      <c r="B54" s="20"/>
      <c r="C54" s="20"/>
      <c r="D54" s="20"/>
      <c r="E54" s="20"/>
      <c r="H54" s="21">
        <f t="shared" ref="H54:H55" si="7">IF(IF(C54+E54&lt;((B54+G54)*(8/52)),C54+E54,(B54+G54)*(8/52))&gt;15385,15385,IF(C54+E54&lt;((B54+G54)*(8/52)),C54+E54,(B54+G54)*(8/52)))</f>
        <v>0</v>
      </c>
      <c r="I54" s="21">
        <f t="shared" ref="I54:I56" si="8">IF(IF(D54+E54&lt;((B54+G54)*(2.5/12)),D54+E54,(B54+G54)*(2.5/12))&gt;20833,20833,IF(D54+E54&lt;((B54+G54)*(2.5/12)),D54+E54,(B54+G54)*(2.5/12)))</f>
        <v>0</v>
      </c>
      <c r="R54" s="26"/>
    </row>
    <row r="55" spans="1:18" x14ac:dyDescent="0.25">
      <c r="A55" s="3"/>
      <c r="B55" s="20"/>
      <c r="C55" s="20"/>
      <c r="D55" s="20"/>
      <c r="E55" s="20"/>
      <c r="H55" s="21">
        <f t="shared" si="7"/>
        <v>0</v>
      </c>
      <c r="I55" s="21">
        <f t="shared" si="8"/>
        <v>0</v>
      </c>
      <c r="R55" s="26"/>
    </row>
    <row r="56" spans="1:18" x14ac:dyDescent="0.25">
      <c r="A56" s="3"/>
      <c r="B56" s="3"/>
      <c r="C56" s="20"/>
      <c r="D56" s="20"/>
      <c r="E56" s="20"/>
      <c r="H56" s="21">
        <f>IF(IF(C56+E56&lt;((B56+G56)*(8/52)),C56+E56,(B56+G56)*(8/52))&gt;15385,15385,IF(C56+E56&lt;((B56+G56)*(8/52)),C56+E56,(B56+G56)*(8/52)))</f>
        <v>0</v>
      </c>
      <c r="I56" s="21">
        <f t="shared" si="8"/>
        <v>0</v>
      </c>
      <c r="J56" s="68"/>
      <c r="R56" s="26"/>
    </row>
    <row r="57" spans="1:18" x14ac:dyDescent="0.25">
      <c r="A57" s="28" t="s">
        <v>24</v>
      </c>
      <c r="B57" s="25">
        <f>SUM(B53:B56)</f>
        <v>0</v>
      </c>
      <c r="C57" s="25"/>
      <c r="D57" s="25"/>
      <c r="E57" s="25"/>
      <c r="F57" s="25"/>
      <c r="G57" s="25"/>
      <c r="H57" s="25">
        <f>SUM(H52:H56)</f>
        <v>0</v>
      </c>
      <c r="I57" s="25">
        <f>SUM(I52:I56)</f>
        <v>0</v>
      </c>
      <c r="J57" s="80"/>
      <c r="R57" s="26"/>
    </row>
    <row r="58" spans="1:18" x14ac:dyDescent="0.25">
      <c r="R58" s="26"/>
    </row>
    <row r="59" spans="1:18" ht="15.75" x14ac:dyDescent="0.25">
      <c r="A59" s="84" t="s">
        <v>26</v>
      </c>
      <c r="B59" s="84"/>
      <c r="C59" s="84"/>
      <c r="D59" s="84"/>
      <c r="E59" s="84"/>
      <c r="F59" s="84"/>
      <c r="G59" s="84"/>
      <c r="H59" s="84"/>
      <c r="I59" s="84"/>
      <c r="R59" s="26"/>
    </row>
    <row r="60" spans="1:18" ht="60" x14ac:dyDescent="0.25">
      <c r="A60" s="18" t="s">
        <v>17</v>
      </c>
      <c r="B60" s="19" t="s">
        <v>96</v>
      </c>
      <c r="C60" s="19" t="s">
        <v>20</v>
      </c>
      <c r="D60" s="19" t="s">
        <v>20</v>
      </c>
      <c r="E60" s="19" t="s">
        <v>20</v>
      </c>
      <c r="F60" s="19" t="s">
        <v>20</v>
      </c>
      <c r="G60" s="19" t="s">
        <v>20</v>
      </c>
      <c r="H60" s="19" t="s">
        <v>18</v>
      </c>
      <c r="I60" s="19" t="s">
        <v>19</v>
      </c>
      <c r="J60" s="68"/>
    </row>
    <row r="61" spans="1:18" x14ac:dyDescent="0.25">
      <c r="A61" s="3" t="s">
        <v>27</v>
      </c>
      <c r="B61" s="20"/>
      <c r="H61" s="21">
        <f>IF(B61*(8/52)&gt;15385,15385,B61*(8/52))</f>
        <v>0</v>
      </c>
      <c r="I61" s="21">
        <f>IF(B61*(2.5/12)&gt;20833,20833,B61*(2.5/12))</f>
        <v>0</v>
      </c>
      <c r="J61" s="68"/>
    </row>
    <row r="62" spans="1:18" x14ac:dyDescent="0.25">
      <c r="J62" s="68"/>
      <c r="K62" s="68"/>
      <c r="L62" s="68"/>
    </row>
    <row r="63" spans="1:18" ht="15.75" x14ac:dyDescent="0.25">
      <c r="A63" s="84" t="s">
        <v>28</v>
      </c>
      <c r="B63" s="84"/>
      <c r="C63" s="84"/>
      <c r="D63" s="84"/>
      <c r="E63" s="84"/>
      <c r="F63" s="84"/>
      <c r="G63" s="84"/>
      <c r="H63" s="84"/>
      <c r="I63" s="84"/>
    </row>
    <row r="64" spans="1:18" ht="60" x14ac:dyDescent="0.25">
      <c r="A64" s="18" t="s">
        <v>36</v>
      </c>
      <c r="B64" s="19" t="s">
        <v>92</v>
      </c>
      <c r="C64" s="19" t="s">
        <v>32</v>
      </c>
      <c r="D64" s="19" t="s">
        <v>33</v>
      </c>
      <c r="E64" s="19" t="s">
        <v>20</v>
      </c>
      <c r="F64" s="19" t="s">
        <v>20</v>
      </c>
      <c r="G64" s="19" t="s">
        <v>20</v>
      </c>
      <c r="H64" s="19" t="s">
        <v>18</v>
      </c>
      <c r="I64" s="19" t="s">
        <v>19</v>
      </c>
    </row>
    <row r="65" spans="1:14" x14ac:dyDescent="0.25">
      <c r="A65" s="3" t="s">
        <v>29</v>
      </c>
      <c r="B65" s="20"/>
      <c r="C65" s="20"/>
      <c r="D65" s="20"/>
      <c r="H65" s="21">
        <f>IF(((B65-C65-D65)*0.9235)*(8/52)&gt;15385,15385,((B65-C65-D65)*0.9235)*(8/52))</f>
        <v>0</v>
      </c>
      <c r="I65" s="21">
        <f>IF(((B65-C65-D65)*0.9235)*(2.5/12)&gt;20833,20833,((B65-C65-D65)*0.9235)*(2.5/12))</f>
        <v>0</v>
      </c>
      <c r="J65" s="68"/>
    </row>
    <row r="66" spans="1:14" x14ac:dyDescent="0.25">
      <c r="A66" s="3" t="s">
        <v>30</v>
      </c>
      <c r="B66" s="20"/>
      <c r="C66" s="20"/>
      <c r="D66" s="20"/>
      <c r="H66" s="21">
        <f t="shared" ref="H66:H67" si="9">IF(((B66-C66-D66)*0.9235)*(8/52)&gt;15835,15835,((B66-C66-D66)*0.9235)*(8/52))</f>
        <v>0</v>
      </c>
      <c r="I66" s="21">
        <f t="shared" ref="I66:I67" si="10">IF(((B66-C66-D66)*0.9235)*(2.5/12)&gt;20833,20833,((B66-C66-D66)*0.9235)*(2.5/12))</f>
        <v>0</v>
      </c>
    </row>
    <row r="67" spans="1:14" x14ac:dyDescent="0.25">
      <c r="A67" s="3" t="s">
        <v>31</v>
      </c>
      <c r="B67" s="20"/>
      <c r="C67" s="20"/>
      <c r="D67" s="20"/>
      <c r="H67" s="21">
        <f t="shared" si="9"/>
        <v>0</v>
      </c>
      <c r="I67" s="21">
        <f t="shared" si="10"/>
        <v>0</v>
      </c>
      <c r="J67" s="80"/>
    </row>
    <row r="68" spans="1:14" x14ac:dyDescent="0.25">
      <c r="A68" s="28" t="s">
        <v>24</v>
      </c>
      <c r="B68" s="25">
        <f>SUM(B65:B67)</f>
        <v>0</v>
      </c>
      <c r="C68" s="25">
        <f t="shared" ref="C68:I68" si="11">SUM(C65:C67)</f>
        <v>0</v>
      </c>
      <c r="D68" s="25">
        <f t="shared" si="11"/>
        <v>0</v>
      </c>
      <c r="E68" s="25">
        <f t="shared" si="11"/>
        <v>0</v>
      </c>
      <c r="F68" s="25">
        <f t="shared" si="11"/>
        <v>0</v>
      </c>
      <c r="G68" s="25">
        <f t="shared" si="11"/>
        <v>0</v>
      </c>
      <c r="H68" s="25">
        <f t="shared" si="11"/>
        <v>0</v>
      </c>
      <c r="I68" s="25">
        <f t="shared" si="11"/>
        <v>0</v>
      </c>
      <c r="J68" s="80"/>
    </row>
    <row r="71" spans="1:14" ht="21" x14ac:dyDescent="0.25">
      <c r="A71" s="29"/>
      <c r="B71" s="30"/>
      <c r="C71" s="30"/>
      <c r="D71" s="30"/>
      <c r="E71" s="30"/>
      <c r="F71" s="30"/>
      <c r="G71" s="30"/>
      <c r="H71" s="30" t="s">
        <v>34</v>
      </c>
      <c r="I71" s="31" t="s">
        <v>35</v>
      </c>
      <c r="J71" s="80"/>
    </row>
    <row r="72" spans="1:14" ht="21" x14ac:dyDescent="0.35">
      <c r="A72" s="32" t="s">
        <v>93</v>
      </c>
      <c r="B72" s="33"/>
      <c r="C72" s="33"/>
      <c r="D72" s="33"/>
      <c r="E72" s="33"/>
      <c r="F72" s="33"/>
      <c r="G72" s="33"/>
      <c r="H72" s="34">
        <f>H38+H48+H57+H61+H68</f>
        <v>0</v>
      </c>
      <c r="I72" s="35">
        <f>I38+I48+I57+I61+I68</f>
        <v>0</v>
      </c>
      <c r="J72" s="68"/>
    </row>
    <row r="73" spans="1:14" x14ac:dyDescent="0.25">
      <c r="I73" s="68"/>
      <c r="J73" s="80"/>
    </row>
    <row r="74" spans="1:14" ht="40.5" customHeight="1" x14ac:dyDescent="0.25">
      <c r="J74" s="85"/>
      <c r="K74" s="85"/>
      <c r="L74" s="85"/>
      <c r="M74" s="85"/>
      <c r="N74" s="85"/>
    </row>
    <row r="75" spans="1:14" ht="15" customHeight="1" x14ac:dyDescent="0.25"/>
    <row r="76" spans="1:14" ht="3" customHeight="1" x14ac:dyDescent="0.25"/>
  </sheetData>
  <mergeCells count="16">
    <mergeCell ref="B1:I1"/>
    <mergeCell ref="B2:I2"/>
    <mergeCell ref="A41:I41"/>
    <mergeCell ref="J74:N74"/>
    <mergeCell ref="A59:I59"/>
    <mergeCell ref="A63:I63"/>
    <mergeCell ref="A5:C5"/>
    <mergeCell ref="E5:F5"/>
    <mergeCell ref="E7:F7"/>
    <mergeCell ref="D17:G17"/>
    <mergeCell ref="A42:I42"/>
    <mergeCell ref="A22:I22"/>
    <mergeCell ref="A23:I23"/>
    <mergeCell ref="A50:I50"/>
    <mergeCell ref="A51:I51"/>
    <mergeCell ref="E6:F6"/>
  </mergeCells>
  <phoneticPr fontId="7" type="noConversion"/>
  <hyperlinks>
    <hyperlink ref="A42:I42" r:id="rId1" display="See Part III.3.C on Page 13 of Revisions to Loan Forgivness Interim Final Rule" xr:uid="{4AFA13DE-FFEE-4510-BD2F-052217DE5E26}"/>
    <hyperlink ref="A51:I51" r:id="rId2" display="See Part III.3.C on Page 13 of Revisions to Loan Forgivness Interim Final Rule" xr:uid="{8D3B1C6C-912D-4D75-8933-BAB5E2AA8C16}"/>
  </hyperlinks>
  <pageMargins left="0.2" right="0.2" top="0.75" bottom="0.75" header="0.3" footer="0.3"/>
  <pageSetup fitToWidth="0" fitToHeight="0" orientation="landscape" r:id="rId3"/>
  <rowBreaks count="1" manualBreakCount="1">
    <brk id="58" max="16383" man="1"/>
  </rowBreak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3A823-EBF3-40E0-87AD-9BFFC560E046}">
  <sheetPr>
    <pageSetUpPr fitToPage="1"/>
  </sheetPr>
  <dimension ref="A1:U56"/>
  <sheetViews>
    <sheetView zoomScaleNormal="100" workbookViewId="0">
      <selection activeCell="E19" sqref="E19"/>
    </sheetView>
  </sheetViews>
  <sheetFormatPr defaultRowHeight="15" x14ac:dyDescent="0.25"/>
  <cols>
    <col min="1" max="1" width="23.5703125" customWidth="1"/>
    <col min="2" max="2" width="12.5703125" bestFit="1" customWidth="1"/>
    <col min="3" max="3" width="11.5703125" bestFit="1" customWidth="1"/>
    <col min="4" max="4" width="1.28515625" customWidth="1"/>
    <col min="5" max="5" width="23.5703125" customWidth="1"/>
    <col min="6" max="6" width="10.7109375" bestFit="1" customWidth="1"/>
    <col min="7" max="7" width="8.42578125" customWidth="1"/>
    <col min="8" max="8" width="12.140625" customWidth="1"/>
    <col min="9" max="9" width="10.5703125" bestFit="1" customWidth="1"/>
    <col min="10" max="10" width="11.42578125" customWidth="1"/>
    <col min="11" max="11" width="1.5703125" customWidth="1"/>
    <col min="12" max="12" width="14.85546875" customWidth="1"/>
    <col min="13" max="13" width="10.5703125" bestFit="1" customWidth="1"/>
    <col min="14" max="14" width="9.7109375" bestFit="1" customWidth="1"/>
  </cols>
  <sheetData>
    <row r="1" spans="1:21" x14ac:dyDescent="0.25">
      <c r="B1" s="83" t="s">
        <v>83</v>
      </c>
      <c r="C1" s="83"/>
      <c r="D1" s="83"/>
      <c r="E1" s="83"/>
      <c r="F1" s="83"/>
      <c r="G1" s="83"/>
      <c r="H1" s="83"/>
      <c r="I1" s="83"/>
    </row>
    <row r="2" spans="1:21" x14ac:dyDescent="0.25">
      <c r="B2" s="83" t="s">
        <v>84</v>
      </c>
      <c r="C2" s="83"/>
      <c r="D2" s="83"/>
      <c r="E2" s="83"/>
      <c r="F2" s="83"/>
      <c r="G2" s="83"/>
      <c r="H2" s="83"/>
      <c r="I2" s="83"/>
    </row>
    <row r="3" spans="1:21" x14ac:dyDescent="0.25">
      <c r="H3" s="64" t="s">
        <v>85</v>
      </c>
      <c r="I3" s="1">
        <f>'Payroll Costs'!I3</f>
        <v>44067</v>
      </c>
    </row>
    <row r="6" spans="1:21" x14ac:dyDescent="0.25">
      <c r="A6" s="16" t="s">
        <v>44</v>
      </c>
    </row>
    <row r="7" spans="1:21" x14ac:dyDescent="0.25">
      <c r="A7" s="45" t="s">
        <v>45</v>
      </c>
    </row>
    <row r="8" spans="1:21" ht="15.75" thickBot="1" x14ac:dyDescent="0.3"/>
    <row r="9" spans="1:21" x14ac:dyDescent="0.25">
      <c r="A9" s="86" t="str">
        <f>'Payroll Costs'!A5</f>
        <v>Important Information</v>
      </c>
      <c r="B9" s="87">
        <f>'Payroll Costs'!B5</f>
        <v>0</v>
      </c>
      <c r="C9" s="88">
        <f>'Payroll Costs'!C5</f>
        <v>0</v>
      </c>
      <c r="E9" s="89" t="s">
        <v>38</v>
      </c>
      <c r="F9" s="90"/>
      <c r="G9" s="47"/>
      <c r="H9" s="47"/>
      <c r="I9" s="47"/>
    </row>
    <row r="10" spans="1:21" x14ac:dyDescent="0.25">
      <c r="A10" s="6" t="str">
        <f>'Payroll Costs'!A6</f>
        <v>Loan Amount</v>
      </c>
      <c r="B10" s="62">
        <f>'Payroll Costs'!B6</f>
        <v>0</v>
      </c>
      <c r="C10" s="36"/>
      <c r="E10" s="100" t="s">
        <v>37</v>
      </c>
      <c r="F10" s="101"/>
      <c r="G10" s="48"/>
      <c r="H10" s="48"/>
      <c r="I10" s="48"/>
    </row>
    <row r="11" spans="1:21" ht="15.75" thickBot="1" x14ac:dyDescent="0.3">
      <c r="A11" s="6" t="str">
        <f>'Payroll Costs'!A7</f>
        <v>Loan Origination Date</v>
      </c>
      <c r="B11" s="8">
        <f>'Payroll Costs'!B7</f>
        <v>0</v>
      </c>
      <c r="C11" s="36"/>
      <c r="E11" s="91" t="s">
        <v>81</v>
      </c>
      <c r="F11" s="92"/>
      <c r="G11" s="48"/>
      <c r="H11" s="48"/>
      <c r="I11" s="48"/>
    </row>
    <row r="12" spans="1:21" x14ac:dyDescent="0.25">
      <c r="A12" s="71"/>
      <c r="B12" s="77" t="str">
        <f>'Payroll Costs'!B8</f>
        <v>Begin Date</v>
      </c>
      <c r="C12" s="78" t="str">
        <f>'Payroll Costs'!C8</f>
        <v>End Date</v>
      </c>
    </row>
    <row r="13" spans="1:21" x14ac:dyDescent="0.25">
      <c r="A13" s="6" t="str">
        <f>'Payroll Costs'!A9</f>
        <v>Covered 8 Week Period</v>
      </c>
      <c r="B13" s="8">
        <f>'Payroll Costs'!B9</f>
        <v>0</v>
      </c>
      <c r="C13" s="9">
        <f>'Payroll Costs'!C9</f>
        <v>55</v>
      </c>
    </row>
    <row r="14" spans="1:21" ht="15.75" thickBot="1" x14ac:dyDescent="0.3">
      <c r="A14" s="10" t="str">
        <f>'Payroll Costs'!A12</f>
        <v>Covered 24 Week Period</v>
      </c>
      <c r="B14" s="11">
        <f>'Payroll Costs'!B12</f>
        <v>0</v>
      </c>
      <c r="C14" s="12">
        <f>'Payroll Costs'!C12</f>
        <v>167</v>
      </c>
    </row>
    <row r="15" spans="1:21" x14ac:dyDescent="0.25">
      <c r="L15" s="68"/>
      <c r="M15" s="68"/>
      <c r="N15" s="68"/>
      <c r="O15" s="68"/>
      <c r="P15" s="68"/>
      <c r="Q15" s="68"/>
      <c r="R15" s="68"/>
      <c r="S15" s="68"/>
      <c r="T15" s="26"/>
      <c r="U15" s="26"/>
    </row>
    <row r="16" spans="1:21" x14ac:dyDescent="0.25">
      <c r="A16" s="99" t="s">
        <v>51</v>
      </c>
      <c r="B16" s="99"/>
      <c r="C16" s="99"/>
      <c r="E16" s="99" t="s">
        <v>52</v>
      </c>
      <c r="F16" s="99"/>
      <c r="G16" s="99"/>
      <c r="H16" s="99"/>
      <c r="I16" s="99"/>
      <c r="J16" s="99"/>
      <c r="L16" s="68"/>
      <c r="M16" s="68"/>
      <c r="N16" s="68"/>
      <c r="O16" s="68"/>
      <c r="P16" s="26"/>
      <c r="Q16" s="26"/>
      <c r="R16" s="26"/>
      <c r="S16" s="26"/>
      <c r="T16" s="26"/>
      <c r="U16" s="26"/>
    </row>
    <row r="17" spans="1:21" x14ac:dyDescent="0.25">
      <c r="L17" s="26"/>
      <c r="M17" s="26"/>
      <c r="N17" s="26"/>
      <c r="O17" s="26"/>
      <c r="P17" s="26"/>
      <c r="Q17" s="26"/>
      <c r="R17" s="26"/>
      <c r="S17" s="26"/>
      <c r="T17" s="26"/>
      <c r="U17" s="26"/>
    </row>
    <row r="18" spans="1:21" x14ac:dyDescent="0.25">
      <c r="A18" s="98" t="s">
        <v>69</v>
      </c>
      <c r="B18" s="98"/>
      <c r="C18" s="98"/>
      <c r="E18" s="98" t="s">
        <v>68</v>
      </c>
      <c r="F18" s="98"/>
      <c r="G18" s="98"/>
      <c r="H18" s="98"/>
      <c r="I18" s="98"/>
      <c r="J18" s="98"/>
      <c r="L18" s="17"/>
      <c r="M18" s="26"/>
      <c r="N18" s="26"/>
      <c r="O18" s="26"/>
      <c r="P18" s="26"/>
    </row>
    <row r="19" spans="1:21" s="4" customFormat="1" ht="30" x14ac:dyDescent="0.25">
      <c r="A19" s="50" t="s">
        <v>46</v>
      </c>
      <c r="B19" s="51" t="s">
        <v>54</v>
      </c>
      <c r="C19" s="50" t="s">
        <v>47</v>
      </c>
      <c r="E19" s="51" t="s">
        <v>46</v>
      </c>
      <c r="F19" s="51" t="s">
        <v>54</v>
      </c>
      <c r="G19" s="51" t="s">
        <v>53</v>
      </c>
      <c r="H19" s="51" t="s">
        <v>63</v>
      </c>
      <c r="I19" s="51" t="s">
        <v>55</v>
      </c>
      <c r="J19" s="51" t="s">
        <v>86</v>
      </c>
      <c r="L19" s="51" t="s">
        <v>87</v>
      </c>
      <c r="M19" s="81"/>
      <c r="N19" s="81"/>
      <c r="O19" s="81"/>
      <c r="P19" s="81"/>
    </row>
    <row r="20" spans="1:21" x14ac:dyDescent="0.25">
      <c r="A20" s="3"/>
      <c r="B20" s="2"/>
      <c r="C20" s="20"/>
      <c r="E20" s="3"/>
      <c r="F20" s="2"/>
      <c r="G20" s="70"/>
      <c r="H20" s="70"/>
      <c r="I20" s="20"/>
      <c r="J20" s="21" t="str">
        <f>IFERROR(I20*(G20/H20),"")</f>
        <v/>
      </c>
      <c r="M20" s="26"/>
      <c r="N20" s="26"/>
      <c r="O20" s="26"/>
      <c r="P20" s="26"/>
    </row>
    <row r="21" spans="1:21" x14ac:dyDescent="0.25">
      <c r="A21" s="3"/>
      <c r="B21" s="2"/>
      <c r="C21" s="20"/>
      <c r="E21" s="3"/>
      <c r="F21" s="2"/>
      <c r="G21" s="70"/>
      <c r="H21" s="70"/>
      <c r="I21" s="20"/>
      <c r="J21" s="21" t="str">
        <f t="shared" ref="J21:J26" si="0">IFERROR(I21*(G21/H21),"")</f>
        <v/>
      </c>
      <c r="M21" s="79"/>
      <c r="N21" s="1"/>
    </row>
    <row r="22" spans="1:21" x14ac:dyDescent="0.25">
      <c r="A22" s="3"/>
      <c r="B22" s="2"/>
      <c r="C22" s="20"/>
      <c r="E22" s="3"/>
      <c r="F22" s="2"/>
      <c r="G22" s="70"/>
      <c r="H22" s="70"/>
      <c r="I22" s="20"/>
      <c r="J22" s="21" t="str">
        <f t="shared" si="0"/>
        <v/>
      </c>
      <c r="M22" s="1"/>
      <c r="N22" s="1"/>
    </row>
    <row r="23" spans="1:21" x14ac:dyDescent="0.25">
      <c r="A23" s="3"/>
      <c r="B23" s="2"/>
      <c r="C23" s="20"/>
      <c r="E23" s="3"/>
      <c r="F23" s="2"/>
      <c r="G23" s="70"/>
      <c r="H23" s="70"/>
      <c r="I23" s="20"/>
      <c r="J23" s="21" t="str">
        <f t="shared" si="0"/>
        <v/>
      </c>
    </row>
    <row r="24" spans="1:21" x14ac:dyDescent="0.25">
      <c r="A24" s="3"/>
      <c r="B24" s="2"/>
      <c r="C24" s="20"/>
      <c r="E24" s="3"/>
      <c r="F24" s="2"/>
      <c r="G24" s="70"/>
      <c r="H24" s="70"/>
      <c r="I24" s="20"/>
      <c r="J24" s="21" t="str">
        <f t="shared" si="0"/>
        <v/>
      </c>
    </row>
    <row r="25" spans="1:21" x14ac:dyDescent="0.25">
      <c r="A25" s="3"/>
      <c r="B25" s="2"/>
      <c r="C25" s="20"/>
      <c r="E25" s="3"/>
      <c r="F25" s="2"/>
      <c r="G25" s="70"/>
      <c r="H25" s="70"/>
      <c r="I25" s="20"/>
      <c r="J25" s="21" t="str">
        <f t="shared" si="0"/>
        <v/>
      </c>
    </row>
    <row r="26" spans="1:21" ht="15.75" thickBot="1" x14ac:dyDescent="0.3">
      <c r="A26" s="3"/>
      <c r="B26" s="2"/>
      <c r="C26" s="20"/>
      <c r="E26" s="3"/>
      <c r="F26" s="2"/>
      <c r="G26" s="70"/>
      <c r="H26" s="70"/>
      <c r="I26" s="20"/>
      <c r="J26" s="21" t="str">
        <f t="shared" si="0"/>
        <v/>
      </c>
    </row>
    <row r="27" spans="1:21" ht="15.75" thickBot="1" x14ac:dyDescent="0.3">
      <c r="A27" s="49" t="s">
        <v>60</v>
      </c>
      <c r="B27" s="49"/>
      <c r="C27" s="52">
        <f>SUM(C20:C26)</f>
        <v>0</v>
      </c>
      <c r="E27" s="49" t="s">
        <v>61</v>
      </c>
      <c r="F27" s="49"/>
      <c r="G27" s="49"/>
      <c r="H27" s="49"/>
      <c r="I27" s="49"/>
      <c r="J27" s="52">
        <f>SUM(J20:J26)</f>
        <v>0</v>
      </c>
      <c r="L27" s="53">
        <f>C27+J27</f>
        <v>0</v>
      </c>
    </row>
    <row r="30" spans="1:21" x14ac:dyDescent="0.25">
      <c r="A30" s="98" t="s">
        <v>70</v>
      </c>
      <c r="B30" s="98"/>
      <c r="C30" s="98"/>
      <c r="E30" s="98" t="s">
        <v>71</v>
      </c>
      <c r="F30" s="98"/>
      <c r="G30" s="98"/>
      <c r="H30" s="98"/>
      <c r="I30" s="98"/>
      <c r="J30" s="98"/>
      <c r="L30" s="17"/>
    </row>
    <row r="31" spans="1:21" s="4" customFormat="1" ht="30" x14ac:dyDescent="0.25">
      <c r="A31" s="50" t="s">
        <v>46</v>
      </c>
      <c r="B31" s="51" t="s">
        <v>54</v>
      </c>
      <c r="C31" s="50" t="s">
        <v>47</v>
      </c>
      <c r="E31" s="51" t="s">
        <v>46</v>
      </c>
      <c r="F31" s="51" t="s">
        <v>54</v>
      </c>
      <c r="G31" s="51" t="s">
        <v>53</v>
      </c>
      <c r="H31" s="51" t="s">
        <v>63</v>
      </c>
      <c r="I31" s="51" t="s">
        <v>55</v>
      </c>
      <c r="J31" s="51" t="s">
        <v>86</v>
      </c>
      <c r="L31" s="51" t="s">
        <v>87</v>
      </c>
    </row>
    <row r="32" spans="1:21" x14ac:dyDescent="0.25">
      <c r="A32" s="3"/>
      <c r="B32" s="2"/>
      <c r="C32" s="20"/>
      <c r="E32" s="3"/>
      <c r="F32" s="2"/>
      <c r="G32" s="70"/>
      <c r="H32" s="70"/>
      <c r="I32" s="20"/>
      <c r="J32" s="21" t="str">
        <f>IFERROR(I32*(G32/H32),"")</f>
        <v/>
      </c>
    </row>
    <row r="33" spans="1:12" x14ac:dyDescent="0.25">
      <c r="A33" s="3"/>
      <c r="B33" s="2"/>
      <c r="C33" s="20"/>
      <c r="E33" s="3"/>
      <c r="F33" s="2"/>
      <c r="G33" s="70"/>
      <c r="H33" s="70"/>
      <c r="I33" s="20"/>
      <c r="J33" s="21" t="str">
        <f t="shared" ref="J33:J38" si="1">IFERROR(I33*(G33/H33),"")</f>
        <v/>
      </c>
    </row>
    <row r="34" spans="1:12" x14ac:dyDescent="0.25">
      <c r="A34" s="3"/>
      <c r="B34" s="2"/>
      <c r="C34" s="20"/>
      <c r="E34" s="3"/>
      <c r="F34" s="2"/>
      <c r="G34" s="70"/>
      <c r="H34" s="70"/>
      <c r="I34" s="20"/>
      <c r="J34" s="21" t="str">
        <f t="shared" si="1"/>
        <v/>
      </c>
    </row>
    <row r="35" spans="1:12" x14ac:dyDescent="0.25">
      <c r="A35" s="3"/>
      <c r="B35" s="2"/>
      <c r="C35" s="20"/>
      <c r="E35" s="3"/>
      <c r="F35" s="2"/>
      <c r="G35" s="70"/>
      <c r="H35" s="70"/>
      <c r="I35" s="20"/>
      <c r="J35" s="21" t="str">
        <f t="shared" si="1"/>
        <v/>
      </c>
    </row>
    <row r="36" spans="1:12" x14ac:dyDescent="0.25">
      <c r="A36" s="3"/>
      <c r="B36" s="2"/>
      <c r="C36" s="20"/>
      <c r="E36" s="3"/>
      <c r="F36" s="2"/>
      <c r="G36" s="70"/>
      <c r="H36" s="70"/>
      <c r="I36" s="20"/>
      <c r="J36" s="21" t="str">
        <f t="shared" ref="J36" si="2">IFERROR(I36*(G36/H36),"")</f>
        <v/>
      </c>
    </row>
    <row r="37" spans="1:12" x14ac:dyDescent="0.25">
      <c r="A37" s="3"/>
      <c r="B37" s="2"/>
      <c r="C37" s="20"/>
      <c r="E37" s="3"/>
      <c r="F37" s="2"/>
      <c r="G37" s="70"/>
      <c r="H37" s="70"/>
      <c r="I37" s="20"/>
      <c r="J37" s="21" t="str">
        <f t="shared" si="1"/>
        <v/>
      </c>
    </row>
    <row r="38" spans="1:12" ht="15.75" thickBot="1" x14ac:dyDescent="0.3">
      <c r="A38" s="3"/>
      <c r="B38" s="2"/>
      <c r="C38" s="20"/>
      <c r="E38" s="3"/>
      <c r="F38" s="2"/>
      <c r="G38" s="70"/>
      <c r="H38" s="70"/>
      <c r="I38" s="20"/>
      <c r="J38" s="21" t="str">
        <f t="shared" si="1"/>
        <v/>
      </c>
    </row>
    <row r="39" spans="1:12" ht="15.75" thickBot="1" x14ac:dyDescent="0.3">
      <c r="A39" s="49" t="s">
        <v>56</v>
      </c>
      <c r="B39" s="49"/>
      <c r="C39" s="25">
        <f>SUM(C32:C38)</f>
        <v>0</v>
      </c>
      <c r="E39" s="49" t="s">
        <v>59</v>
      </c>
      <c r="F39" s="49"/>
      <c r="G39" s="49"/>
      <c r="H39" s="49"/>
      <c r="I39" s="49"/>
      <c r="J39" s="25">
        <f>SUM(J32:J38)</f>
        <v>0</v>
      </c>
      <c r="L39" s="53">
        <f>C39+J39</f>
        <v>0</v>
      </c>
    </row>
    <row r="40" spans="1:12" x14ac:dyDescent="0.25">
      <c r="A40" s="38"/>
      <c r="B40" s="38"/>
      <c r="C40" s="46"/>
      <c r="E40" s="38"/>
      <c r="F40" s="38"/>
      <c r="G40" s="38"/>
      <c r="H40" s="38"/>
      <c r="I40" s="38"/>
      <c r="J40" s="46"/>
    </row>
    <row r="42" spans="1:12" x14ac:dyDescent="0.25">
      <c r="A42" s="98" t="s">
        <v>48</v>
      </c>
      <c r="B42" s="98"/>
      <c r="C42" s="98"/>
      <c r="E42" s="98" t="s">
        <v>58</v>
      </c>
      <c r="F42" s="98"/>
      <c r="G42" s="98"/>
      <c r="H42" s="98"/>
      <c r="I42" s="98"/>
      <c r="J42" s="98"/>
      <c r="L42" s="17"/>
    </row>
    <row r="43" spans="1:12" ht="30" x14ac:dyDescent="0.25">
      <c r="A43" s="50" t="s">
        <v>46</v>
      </c>
      <c r="B43" s="51" t="s">
        <v>54</v>
      </c>
      <c r="C43" s="50" t="s">
        <v>47</v>
      </c>
      <c r="E43" s="51" t="s">
        <v>46</v>
      </c>
      <c r="F43" s="51" t="s">
        <v>54</v>
      </c>
      <c r="G43" s="51" t="s">
        <v>53</v>
      </c>
      <c r="H43" s="51" t="s">
        <v>63</v>
      </c>
      <c r="I43" s="51" t="s">
        <v>55</v>
      </c>
      <c r="J43" s="51" t="s">
        <v>88</v>
      </c>
      <c r="L43" s="51" t="s">
        <v>87</v>
      </c>
    </row>
    <row r="44" spans="1:12" x14ac:dyDescent="0.25">
      <c r="A44" s="3"/>
      <c r="B44" s="2"/>
      <c r="C44" s="20"/>
      <c r="E44" s="3"/>
      <c r="F44" s="2"/>
      <c r="G44" s="70"/>
      <c r="H44" s="70"/>
      <c r="I44" s="20"/>
      <c r="J44" s="21" t="str">
        <f>IFERROR(I44*(G44/H44),"")</f>
        <v/>
      </c>
    </row>
    <row r="45" spans="1:12" x14ac:dyDescent="0.25">
      <c r="A45" s="3"/>
      <c r="B45" s="2"/>
      <c r="C45" s="20"/>
      <c r="E45" s="3"/>
      <c r="F45" s="2"/>
      <c r="G45" s="70"/>
      <c r="H45" s="70"/>
      <c r="I45" s="20"/>
      <c r="J45" s="21" t="str">
        <f t="shared" ref="J45:J50" si="3">IFERROR(I45*(G45/H45),"")</f>
        <v/>
      </c>
    </row>
    <row r="46" spans="1:12" x14ac:dyDescent="0.25">
      <c r="A46" s="3"/>
      <c r="B46" s="2"/>
      <c r="C46" s="20"/>
      <c r="E46" s="3"/>
      <c r="F46" s="2"/>
      <c r="G46" s="70"/>
      <c r="H46" s="70"/>
      <c r="I46" s="20"/>
      <c r="J46" s="21" t="str">
        <f t="shared" ref="J46" si="4">IFERROR(I46*(G46/H46),"")</f>
        <v/>
      </c>
    </row>
    <row r="47" spans="1:12" x14ac:dyDescent="0.25">
      <c r="A47" s="3"/>
      <c r="B47" s="2"/>
      <c r="C47" s="20"/>
      <c r="E47" s="3"/>
      <c r="F47" s="2"/>
      <c r="G47" s="70"/>
      <c r="H47" s="70"/>
      <c r="I47" s="20"/>
      <c r="J47" s="21" t="str">
        <f t="shared" si="3"/>
        <v/>
      </c>
    </row>
    <row r="48" spans="1:12" x14ac:dyDescent="0.25">
      <c r="A48" s="3"/>
      <c r="B48" s="2"/>
      <c r="C48" s="20"/>
      <c r="E48" s="3"/>
      <c r="F48" s="2"/>
      <c r="G48" s="70"/>
      <c r="H48" s="70"/>
      <c r="I48" s="20"/>
      <c r="J48" s="21" t="str">
        <f t="shared" si="3"/>
        <v/>
      </c>
    </row>
    <row r="49" spans="1:12" x14ac:dyDescent="0.25">
      <c r="A49" s="3"/>
      <c r="B49" s="2"/>
      <c r="C49" s="20"/>
      <c r="E49" s="3"/>
      <c r="F49" s="2"/>
      <c r="G49" s="70"/>
      <c r="H49" s="70"/>
      <c r="I49" s="20"/>
      <c r="J49" s="21" t="str">
        <f t="shared" si="3"/>
        <v/>
      </c>
    </row>
    <row r="50" spans="1:12" ht="15.75" thickBot="1" x14ac:dyDescent="0.3">
      <c r="A50" s="3"/>
      <c r="B50" s="2"/>
      <c r="C50" s="20"/>
      <c r="E50" s="3"/>
      <c r="F50" s="2"/>
      <c r="G50" s="70"/>
      <c r="H50" s="70"/>
      <c r="I50" s="20"/>
      <c r="J50" s="21" t="str">
        <f t="shared" si="3"/>
        <v/>
      </c>
    </row>
    <row r="51" spans="1:12" ht="15.75" thickBot="1" x14ac:dyDescent="0.3">
      <c r="A51" s="49" t="s">
        <v>49</v>
      </c>
      <c r="B51" s="49"/>
      <c r="C51" s="25">
        <f>SUM(C44:C50)</f>
        <v>0</v>
      </c>
      <c r="E51" s="49" t="s">
        <v>57</v>
      </c>
      <c r="F51" s="49"/>
      <c r="G51" s="49"/>
      <c r="H51" s="49"/>
      <c r="I51" s="49"/>
      <c r="J51" s="25">
        <f>SUM(J44:J50)</f>
        <v>0</v>
      </c>
      <c r="L51" s="53">
        <f>C51+J51</f>
        <v>0</v>
      </c>
    </row>
    <row r="54" spans="1:12" x14ac:dyDescent="0.25">
      <c r="A54" s="4" t="s">
        <v>50</v>
      </c>
      <c r="C54" s="22">
        <f>C27+C39+C51</f>
        <v>0</v>
      </c>
      <c r="E54" s="4" t="s">
        <v>62</v>
      </c>
      <c r="J54" s="66">
        <f>J27+J39+J51</f>
        <v>0</v>
      </c>
    </row>
    <row r="55" spans="1:12" ht="15.75" thickBot="1" x14ac:dyDescent="0.3">
      <c r="F55" s="54"/>
      <c r="G55" s="54"/>
      <c r="H55" s="54"/>
      <c r="I55" s="54"/>
      <c r="J55" s="54"/>
      <c r="K55" s="54"/>
      <c r="L55" s="54"/>
    </row>
    <row r="56" spans="1:12" ht="21.75" thickBot="1" x14ac:dyDescent="0.4">
      <c r="F56" s="55"/>
      <c r="G56" s="56"/>
      <c r="H56" s="56"/>
      <c r="I56" s="56"/>
      <c r="J56" s="57" t="s">
        <v>89</v>
      </c>
      <c r="K56" s="56"/>
      <c r="L56" s="58">
        <f>L27+L39+L51</f>
        <v>0</v>
      </c>
    </row>
  </sheetData>
  <mergeCells count="14">
    <mergeCell ref="B1:I1"/>
    <mergeCell ref="B2:I2"/>
    <mergeCell ref="A42:C42"/>
    <mergeCell ref="A16:C16"/>
    <mergeCell ref="E16:J16"/>
    <mergeCell ref="E18:J18"/>
    <mergeCell ref="E30:J30"/>
    <mergeCell ref="E42:J42"/>
    <mergeCell ref="A9:C9"/>
    <mergeCell ref="A18:C18"/>
    <mergeCell ref="E9:F9"/>
    <mergeCell ref="E10:F10"/>
    <mergeCell ref="E11:F11"/>
    <mergeCell ref="A30:C30"/>
  </mergeCells>
  <pageMargins left="0.25" right="0.25" top="0.75" bottom="0.75" header="0.3" footer="0.3"/>
  <pageSetup scale="94" fitToHeight="0" orientation="landscape" r:id="rId1"/>
  <rowBreaks count="1" manualBreakCount="1">
    <brk id="2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800C8-BF67-44DE-8087-2036189A4583}">
  <dimension ref="A1:I38"/>
  <sheetViews>
    <sheetView workbookViewId="0">
      <selection activeCell="A26" sqref="A1:G26"/>
    </sheetView>
  </sheetViews>
  <sheetFormatPr defaultRowHeight="15" x14ac:dyDescent="0.25"/>
  <cols>
    <col min="1" max="1" width="62.42578125" bestFit="1" customWidth="1"/>
    <col min="2" max="4" width="12.5703125" bestFit="1" customWidth="1"/>
    <col min="5" max="5" width="12.28515625" bestFit="1" customWidth="1"/>
    <col min="7" max="7" width="9.7109375" bestFit="1" customWidth="1"/>
  </cols>
  <sheetData>
    <row r="1" spans="1:9" x14ac:dyDescent="0.25">
      <c r="A1" s="83" t="s">
        <v>83</v>
      </c>
      <c r="B1" s="83"/>
      <c r="C1" s="83"/>
      <c r="D1" s="83"/>
      <c r="E1" s="83"/>
      <c r="F1" s="83"/>
      <c r="G1" s="83"/>
      <c r="H1" s="23"/>
      <c r="I1" s="23"/>
    </row>
    <row r="2" spans="1:9" x14ac:dyDescent="0.25">
      <c r="A2" s="83" t="s">
        <v>84</v>
      </c>
      <c r="B2" s="83"/>
      <c r="C2" s="83"/>
      <c r="D2" s="83"/>
      <c r="E2" s="83"/>
      <c r="F2" s="83"/>
      <c r="G2" s="83"/>
      <c r="H2" s="23"/>
      <c r="I2" s="23"/>
    </row>
    <row r="3" spans="1:9" x14ac:dyDescent="0.25">
      <c r="A3" s="94" t="s">
        <v>94</v>
      </c>
      <c r="B3" s="94"/>
      <c r="C3" s="94"/>
      <c r="D3" s="94"/>
      <c r="E3" s="94"/>
      <c r="F3" s="94"/>
      <c r="G3" s="94"/>
    </row>
    <row r="4" spans="1:9" x14ac:dyDescent="0.25">
      <c r="F4" s="64" t="s">
        <v>85</v>
      </c>
      <c r="G4" s="1">
        <f>'Payroll Costs'!I3</f>
        <v>44067</v>
      </c>
    </row>
    <row r="5" spans="1:9" ht="15.75" thickBot="1" x14ac:dyDescent="0.3"/>
    <row r="6" spans="1:9" x14ac:dyDescent="0.25">
      <c r="A6" s="86" t="str">
        <f>'Payroll Costs'!A5</f>
        <v>Important Information</v>
      </c>
      <c r="B6" s="87">
        <f>'Payroll Costs'!B5</f>
        <v>0</v>
      </c>
      <c r="C6" s="88">
        <f>'Payroll Costs'!C5</f>
        <v>0</v>
      </c>
      <c r="E6" s="89" t="s">
        <v>38</v>
      </c>
      <c r="F6" s="90"/>
    </row>
    <row r="7" spans="1:9" x14ac:dyDescent="0.25">
      <c r="A7" s="6" t="str">
        <f>'Payroll Costs'!A6</f>
        <v>Loan Amount</v>
      </c>
      <c r="B7" s="63">
        <f>'Payroll Costs'!B6</f>
        <v>0</v>
      </c>
      <c r="C7" s="36"/>
      <c r="E7" s="100" t="s">
        <v>37</v>
      </c>
      <c r="F7" s="101"/>
    </row>
    <row r="8" spans="1:9" ht="15.75" thickBot="1" x14ac:dyDescent="0.3">
      <c r="A8" s="6" t="str">
        <f>'Payroll Costs'!A7</f>
        <v>Loan Origination Date</v>
      </c>
      <c r="B8" s="8">
        <f>'Payroll Costs'!B7</f>
        <v>0</v>
      </c>
      <c r="C8" s="36"/>
      <c r="E8" s="91" t="s">
        <v>81</v>
      </c>
      <c r="F8" s="92"/>
    </row>
    <row r="9" spans="1:9" x14ac:dyDescent="0.25">
      <c r="A9" s="74"/>
      <c r="B9" s="75" t="str">
        <f>'Payroll Costs'!B8</f>
        <v>Begin Date</v>
      </c>
      <c r="C9" s="76" t="str">
        <f>'Payroll Costs'!C8</f>
        <v>End Date</v>
      </c>
      <c r="E9" s="48"/>
      <c r="F9" s="48"/>
    </row>
    <row r="10" spans="1:9" x14ac:dyDescent="0.25">
      <c r="A10" s="6" t="str">
        <f>'Payroll Costs'!A9</f>
        <v>Covered 8 Week Period</v>
      </c>
      <c r="B10" s="8">
        <f>'Payroll Costs'!B9</f>
        <v>0</v>
      </c>
      <c r="C10" s="9">
        <f>'Payroll Costs'!C9</f>
        <v>55</v>
      </c>
    </row>
    <row r="11" spans="1:9" x14ac:dyDescent="0.25">
      <c r="A11" s="6" t="str">
        <f>'Payroll Costs'!A10</f>
        <v>Alternate 8 Week Period</v>
      </c>
      <c r="B11" s="8">
        <f>'Payroll Costs'!B10</f>
        <v>0</v>
      </c>
      <c r="C11" s="9">
        <f>'Payroll Costs'!C10</f>
        <v>55</v>
      </c>
    </row>
    <row r="12" spans="1:9" ht="7.5" customHeight="1" x14ac:dyDescent="0.25">
      <c r="A12" s="13"/>
      <c r="B12" s="14"/>
      <c r="C12" s="59"/>
    </row>
    <row r="13" spans="1:9" x14ac:dyDescent="0.25">
      <c r="A13" s="6" t="str">
        <f>'Payroll Costs'!A12</f>
        <v>Covered 24 Week Period</v>
      </c>
      <c r="B13" s="8">
        <f>'Payroll Costs'!B12</f>
        <v>0</v>
      </c>
      <c r="C13" s="9">
        <f>'Payroll Costs'!C12</f>
        <v>167</v>
      </c>
    </row>
    <row r="14" spans="1:9" ht="15.75" thickBot="1" x14ac:dyDescent="0.3">
      <c r="A14" s="10" t="str">
        <f>'Payroll Costs'!A13</f>
        <v>Alternate 24 Week Period</v>
      </c>
      <c r="B14" s="11">
        <f>'Payroll Costs'!B13</f>
        <v>0</v>
      </c>
      <c r="C14" s="12">
        <f>'Payroll Costs'!C13</f>
        <v>167</v>
      </c>
    </row>
    <row r="16" spans="1:9" x14ac:dyDescent="0.25">
      <c r="A16" s="4" t="s">
        <v>64</v>
      </c>
    </row>
    <row r="17" spans="1:5" ht="11.25" customHeight="1" x14ac:dyDescent="0.25"/>
    <row r="18" spans="1:5" x14ac:dyDescent="0.25">
      <c r="A18" s="60" t="s">
        <v>65</v>
      </c>
      <c r="C18" s="5" t="s">
        <v>34</v>
      </c>
      <c r="D18" s="5" t="s">
        <v>35</v>
      </c>
    </row>
    <row r="19" spans="1:5" ht="11.25" customHeight="1" x14ac:dyDescent="0.25"/>
    <row r="20" spans="1:5" x14ac:dyDescent="0.25">
      <c r="A20" t="s">
        <v>66</v>
      </c>
      <c r="C20" s="65">
        <f>'Payroll Costs'!H72</f>
        <v>0</v>
      </c>
      <c r="D20" s="65">
        <f>'Payroll Costs'!I72</f>
        <v>0</v>
      </c>
    </row>
    <row r="21" spans="1:5" ht="11.25" customHeight="1" x14ac:dyDescent="0.25"/>
    <row r="22" spans="1:5" x14ac:dyDescent="0.25">
      <c r="A22" t="s">
        <v>67</v>
      </c>
      <c r="C22" s="65">
        <f>'Non-Payroll Costs'!L27</f>
        <v>0</v>
      </c>
      <c r="D22" s="65">
        <f>'Non-Payroll Costs'!L27</f>
        <v>0</v>
      </c>
    </row>
    <row r="23" spans="1:5" ht="11.25" customHeight="1" x14ac:dyDescent="0.25"/>
    <row r="24" spans="1:5" x14ac:dyDescent="0.25">
      <c r="A24" t="s">
        <v>76</v>
      </c>
      <c r="C24" s="65">
        <f>'Non-Payroll Costs'!L39</f>
        <v>0</v>
      </c>
      <c r="D24" s="65">
        <f>'Non-Payroll Costs'!L39</f>
        <v>0</v>
      </c>
    </row>
    <row r="25" spans="1:5" ht="11.25" customHeight="1" x14ac:dyDescent="0.25"/>
    <row r="26" spans="1:5" x14ac:dyDescent="0.25">
      <c r="A26" t="s">
        <v>72</v>
      </c>
      <c r="C26" s="65">
        <f>'Non-Payroll Costs'!L51</f>
        <v>0</v>
      </c>
      <c r="D26" s="65">
        <f>'Non-Payroll Costs'!L51</f>
        <v>0</v>
      </c>
    </row>
    <row r="27" spans="1:5" ht="11.25" customHeight="1" x14ac:dyDescent="0.25"/>
    <row r="28" spans="1:5" x14ac:dyDescent="0.25">
      <c r="A28" s="60" t="s">
        <v>82</v>
      </c>
    </row>
    <row r="29" spans="1:5" ht="11.25" customHeight="1" x14ac:dyDescent="0.25"/>
    <row r="30" spans="1:5" x14ac:dyDescent="0.25">
      <c r="A30" t="s">
        <v>78</v>
      </c>
      <c r="C30" s="65">
        <f>SUM(C20:C26)</f>
        <v>0</v>
      </c>
      <c r="D30" s="65">
        <f>SUM(D20:D26)</f>
        <v>0</v>
      </c>
      <c r="E30" s="27"/>
    </row>
    <row r="31" spans="1:5" ht="11.25" customHeight="1" x14ac:dyDescent="0.25"/>
    <row r="32" spans="1:5" x14ac:dyDescent="0.25">
      <c r="A32" t="s">
        <v>77</v>
      </c>
      <c r="C32" s="65">
        <f>B7</f>
        <v>0</v>
      </c>
      <c r="D32" s="65">
        <f>B7</f>
        <v>0</v>
      </c>
    </row>
    <row r="33" spans="1:5" ht="11.25" customHeight="1" x14ac:dyDescent="0.25"/>
    <row r="34" spans="1:5" x14ac:dyDescent="0.25">
      <c r="A34" t="s">
        <v>75</v>
      </c>
      <c r="C34" s="65">
        <f>C20/0.6</f>
        <v>0</v>
      </c>
      <c r="D34" s="65">
        <f>D20/0.6</f>
        <v>0</v>
      </c>
    </row>
    <row r="35" spans="1:5" ht="11.25" customHeight="1" x14ac:dyDescent="0.25"/>
    <row r="36" spans="1:5" x14ac:dyDescent="0.25">
      <c r="A36" s="60" t="s">
        <v>80</v>
      </c>
    </row>
    <row r="37" spans="1:5" x14ac:dyDescent="0.25">
      <c r="A37" t="s">
        <v>79</v>
      </c>
      <c r="C37" s="82">
        <f>MIN(C30:C34)</f>
        <v>0</v>
      </c>
      <c r="D37" s="82">
        <f>MIN(D30:D34)</f>
        <v>0</v>
      </c>
      <c r="E37" s="27"/>
    </row>
    <row r="38" spans="1:5" x14ac:dyDescent="0.25">
      <c r="C38" s="68"/>
      <c r="D38" s="68"/>
    </row>
  </sheetData>
  <mergeCells count="7">
    <mergeCell ref="E7:F7"/>
    <mergeCell ref="E8:F8"/>
    <mergeCell ref="A1:G1"/>
    <mergeCell ref="A2:G2"/>
    <mergeCell ref="A3:G3"/>
    <mergeCell ref="A6:C6"/>
    <mergeCell ref="E6:F6"/>
  </mergeCells>
  <hyperlinks>
    <hyperlink ref="A3:G3" r:id="rId1" display="Checklist for Using SBA FORM 3508EZ" xr:uid="{1A73583C-286A-4206-910D-346864D2A9D4}"/>
  </hyperlinks>
  <pageMargins left="0.25" right="0.25" top="0.75" bottom="0.75" header="0.3" footer="0.3"/>
  <pageSetup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Payroll Costs</vt:lpstr>
      <vt:lpstr>Non-Payroll Costs</vt:lpstr>
      <vt:lpstr>EZ Forgiveness Calcluation</vt:lpstr>
      <vt:lpstr>'Payroll Costs'!Print_Area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Kane-Punyon</dc:creator>
  <cp:lastModifiedBy>Laura Kane-Punyon</cp:lastModifiedBy>
  <cp:lastPrinted>2020-06-29T23:51:51Z</cp:lastPrinted>
  <dcterms:created xsi:type="dcterms:W3CDTF">2020-06-26T16:08:50Z</dcterms:created>
  <dcterms:modified xsi:type="dcterms:W3CDTF">2020-09-29T13:41:18Z</dcterms:modified>
</cp:coreProperties>
</file>